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500"/>
  </bookViews>
  <sheets>
    <sheet name="28h" sheetId="4" r:id="rId1"/>
    <sheet name="29" sheetId="5" r:id="rId2"/>
    <sheet name="29a" sheetId="6" r:id="rId3"/>
    <sheet name="29b" sheetId="7" r:id="rId4"/>
    <sheet name="29c" sheetId="8" r:id="rId5"/>
  </sheets>
  <externalReferences>
    <externalReference r:id="rId6"/>
  </externalReferences>
  <definedNames>
    <definedName name="Cena">[1]Scenariusze!$C$4</definedName>
    <definedName name="Green">#REF!</definedName>
    <definedName name="Hungary">#REF!</definedName>
    <definedName name="Poland">#REF!</definedName>
    <definedName name="Red">#REF!</definedName>
    <definedName name="Udział">[1]Scenariusze!$C$10</definedName>
    <definedName name="Yellow">#REF!</definedName>
    <definedName name="Zysk">[1]Scenariusze!$C$9</definedName>
  </definedNames>
  <calcPr calcId="124519"/>
</workbook>
</file>

<file path=xl/calcChain.xml><?xml version="1.0" encoding="utf-8"?>
<calcChain xmlns="http://schemas.openxmlformats.org/spreadsheetml/2006/main">
  <c r="X28" i="8"/>
  <c r="Y28"/>
  <c r="Z28"/>
  <c r="AA28"/>
  <c r="X29"/>
  <c r="Y29"/>
  <c r="Z29"/>
  <c r="AA29"/>
  <c r="J14" i="7"/>
  <c r="J15"/>
  <c r="J16"/>
  <c r="J17"/>
  <c r="J18"/>
  <c r="J21"/>
  <c r="O21"/>
  <c r="J22"/>
  <c r="O22"/>
  <c r="J23"/>
  <c r="O23"/>
  <c r="J24"/>
  <c r="O24"/>
  <c r="J25"/>
  <c r="O25"/>
  <c r="M35"/>
  <c r="N35"/>
  <c r="M36"/>
  <c r="N36"/>
  <c r="M37"/>
  <c r="N37"/>
  <c r="M38"/>
  <c r="N38"/>
  <c r="M39"/>
  <c r="N39"/>
  <c r="M43"/>
  <c r="E16" i="4"/>
  <c r="N16"/>
  <c r="H9"/>
  <c r="V28"/>
  <c r="V29"/>
  <c r="V30"/>
  <c r="V31"/>
  <c r="V32"/>
  <c r="V33"/>
  <c r="V34"/>
  <c r="U69" i="6"/>
  <c r="V58"/>
  <c r="V59"/>
  <c r="W59"/>
  <c r="V60"/>
  <c r="V61"/>
  <c r="V62"/>
  <c r="V63"/>
  <c r="V64"/>
  <c r="V65"/>
  <c r="V66"/>
  <c r="V67"/>
  <c r="V68"/>
  <c r="V69"/>
  <c r="E58" i="5"/>
  <c r="E59"/>
</calcChain>
</file>

<file path=xl/sharedStrings.xml><?xml version="1.0" encoding="utf-8"?>
<sst xmlns="http://schemas.openxmlformats.org/spreadsheetml/2006/main" count="216" uniqueCount="93">
  <si>
    <t xml:space="preserve">Od </t>
  </si>
  <si>
    <t>styczeń</t>
  </si>
  <si>
    <t>luty</t>
  </si>
  <si>
    <t>Do</t>
  </si>
  <si>
    <t>Sprzedaż</t>
  </si>
  <si>
    <t>marzec</t>
  </si>
  <si>
    <t>kwiecień</t>
  </si>
  <si>
    <t>maj</t>
  </si>
  <si>
    <t>czerwiec</t>
  </si>
  <si>
    <t>lipiec</t>
  </si>
  <si>
    <t>sierpień</t>
  </si>
  <si>
    <t>wrzesień</t>
  </si>
  <si>
    <t>Ilość Transakcji</t>
  </si>
  <si>
    <t>Wielkość Transakcji</t>
  </si>
  <si>
    <t>październik</t>
  </si>
  <si>
    <t>listopad</t>
  </si>
  <si>
    <t>grudzień</t>
  </si>
  <si>
    <t>Ilość Klientów</t>
  </si>
  <si>
    <t>Ilość trans./klienta</t>
  </si>
  <si>
    <t>Ilość Sztuk</t>
  </si>
  <si>
    <t>Średnia Cena</t>
  </si>
  <si>
    <t>08 v 07</t>
  </si>
  <si>
    <t>WYKRESY POMYŁKI</t>
  </si>
  <si>
    <t>KOLORY NA WYKRESACH</t>
  </si>
  <si>
    <t>Plan</t>
  </si>
  <si>
    <t>Wynik</t>
  </si>
  <si>
    <t>Russia</t>
  </si>
  <si>
    <t>Ukraine</t>
  </si>
  <si>
    <t>Czech</t>
  </si>
  <si>
    <t>Poland</t>
  </si>
  <si>
    <t>1Q</t>
  </si>
  <si>
    <t>2Q</t>
  </si>
  <si>
    <t>3Q</t>
  </si>
  <si>
    <t>4Q</t>
  </si>
  <si>
    <t xml:space="preserve"> </t>
  </si>
  <si>
    <t>(Oś X)</t>
  </si>
  <si>
    <t>(Oś Y)</t>
  </si>
  <si>
    <t>(Wielkość)</t>
  </si>
  <si>
    <t>Market Growth</t>
  </si>
  <si>
    <t>Market Share</t>
  </si>
  <si>
    <t>Market Size</t>
  </si>
  <si>
    <t>XYZ</t>
  </si>
  <si>
    <t>QRY</t>
  </si>
  <si>
    <t>WRI</t>
  </si>
  <si>
    <t>ABC</t>
  </si>
  <si>
    <t>TUR</t>
  </si>
  <si>
    <t>OPS</t>
  </si>
  <si>
    <t>RYK</t>
  </si>
  <si>
    <t>REW</t>
  </si>
  <si>
    <t>OIO</t>
  </si>
  <si>
    <t>RES</t>
  </si>
  <si>
    <t>BLE</t>
  </si>
  <si>
    <t>BAT</t>
  </si>
  <si>
    <t>BIP</t>
  </si>
  <si>
    <t>OLE</t>
  </si>
  <si>
    <t>MMN</t>
  </si>
  <si>
    <t>GTY</t>
  </si>
  <si>
    <t>HOP</t>
  </si>
  <si>
    <t>BUT</t>
  </si>
  <si>
    <t>ELF</t>
  </si>
  <si>
    <t>ALE</t>
  </si>
  <si>
    <t>Udział</t>
  </si>
  <si>
    <t>Pozostałe 10</t>
  </si>
  <si>
    <t>TOTAL</t>
  </si>
  <si>
    <t>Porównania Sprzedaży w rozbiciu na Dostwaców</t>
  </si>
  <si>
    <t>sprzedaż rok 2007</t>
  </si>
  <si>
    <t>sprzedaż rok 2008</t>
  </si>
  <si>
    <t>Dostawca A</t>
  </si>
  <si>
    <t>$2480480,75</t>
  </si>
  <si>
    <t>$2734803,69</t>
  </si>
  <si>
    <t>Dostawca B</t>
  </si>
  <si>
    <t>$8710180,15</t>
  </si>
  <si>
    <t>$5102889,83</t>
  </si>
  <si>
    <t>Dostawca C</t>
  </si>
  <si>
    <t>$3787490,73</t>
  </si>
  <si>
    <t>$8747045,15</t>
  </si>
  <si>
    <t>Dostawca D</t>
  </si>
  <si>
    <t>$8434389,23</t>
  </si>
  <si>
    <t>$2153875,35</t>
  </si>
  <si>
    <t>Dostawca E</t>
  </si>
  <si>
    <t>$5347758,77</t>
  </si>
  <si>
    <t>$9901641,4</t>
  </si>
  <si>
    <t>mln USD</t>
  </si>
  <si>
    <t>zmiana</t>
  </si>
  <si>
    <t xml:space="preserve"> A</t>
  </si>
  <si>
    <t xml:space="preserve"> B</t>
  </si>
  <si>
    <t xml:space="preserve"> C</t>
  </si>
  <si>
    <t xml:space="preserve"> D</t>
  </si>
  <si>
    <t xml:space="preserve"> E</t>
  </si>
  <si>
    <t>Ilość Zamówień</t>
  </si>
  <si>
    <t>Wielkość Zamówienia</t>
  </si>
  <si>
    <t>Średnia cena</t>
  </si>
  <si>
    <t>'08 v '07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</si>
</sst>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34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10"/>
      <name val="Arial"/>
    </font>
    <font>
      <sz val="8"/>
      <name val="Arial"/>
      <charset val="238"/>
    </font>
    <font>
      <b/>
      <sz val="12"/>
      <name val="Antique Olive Roman"/>
      <family val="2"/>
    </font>
    <font>
      <sz val="10"/>
      <name val="Antique Olive Roman"/>
      <family val="2"/>
    </font>
    <font>
      <b/>
      <sz val="10"/>
      <color indexed="9"/>
      <name val="Arial"/>
    </font>
    <font>
      <b/>
      <sz val="11"/>
      <name val="Antique Olive Roman"/>
      <family val="2"/>
    </font>
    <font>
      <sz val="11"/>
      <name val="Antique Olive Roman"/>
      <family val="2"/>
    </font>
    <font>
      <sz val="10"/>
      <color indexed="9"/>
      <name val="Antique Olive Roman"/>
      <family val="2"/>
    </font>
    <font>
      <b/>
      <sz val="36"/>
      <color indexed="9"/>
      <name val="Antique Olive Roman"/>
      <family val="2"/>
    </font>
    <font>
      <b/>
      <sz val="36"/>
      <color indexed="9"/>
      <name val="Book Antiqua"/>
      <family val="1"/>
      <charset val="238"/>
    </font>
    <font>
      <b/>
      <sz val="11"/>
      <color indexed="9"/>
      <name val="Antique Olive Roman"/>
      <family val="2"/>
    </font>
    <font>
      <sz val="11"/>
      <color indexed="9"/>
      <name val="Antique Olive Roman"/>
      <family val="2"/>
    </font>
    <font>
      <sz val="13"/>
      <name val="Book Antiqua"/>
      <family val="1"/>
      <charset val="238"/>
    </font>
    <font>
      <b/>
      <sz val="26"/>
      <color indexed="9"/>
      <name val="Book Antiqua"/>
      <family val="1"/>
      <charset val="238"/>
    </font>
    <font>
      <b/>
      <sz val="26"/>
      <name val="Antique Olive Roman"/>
      <family val="2"/>
    </font>
    <font>
      <b/>
      <sz val="12"/>
      <name val="Book Antiqua"/>
      <family val="1"/>
      <charset val="238"/>
    </font>
    <font>
      <sz val="13"/>
      <name val="Antique Olive Roman"/>
      <family val="2"/>
    </font>
    <font>
      <b/>
      <sz val="13"/>
      <name val="Book Antiqua"/>
      <family val="1"/>
      <charset val="238"/>
    </font>
    <font>
      <sz val="12"/>
      <name val="Book Antiqua"/>
      <family val="1"/>
      <charset val="238"/>
    </font>
    <font>
      <b/>
      <sz val="18"/>
      <name val="Book Antiqua"/>
      <family val="1"/>
      <charset val="238"/>
    </font>
    <font>
      <b/>
      <sz val="14"/>
      <name val="Book Antiqua"/>
      <family val="1"/>
      <charset val="238"/>
    </font>
    <font>
      <sz val="12"/>
      <name val="Antique Olive Roman"/>
      <family val="2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0"/>
      <name val="Albertus MT"/>
      <family val="1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ck">
        <color indexed="9"/>
      </bottom>
      <diagonal/>
    </border>
    <border>
      <left style="thick">
        <color indexed="9"/>
      </left>
      <right/>
      <top/>
      <bottom style="thick">
        <color indexed="9"/>
      </bottom>
      <diagonal/>
    </border>
    <border>
      <left style="thick">
        <color indexed="9"/>
      </left>
      <right/>
      <top/>
      <bottom style="thick">
        <color indexed="64"/>
      </bottom>
      <diagonal/>
    </border>
    <border>
      <left style="thick">
        <color indexed="9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37" fontId="2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0" xfId="0" applyFont="1" applyFill="1" applyBorder="1" applyAlignment="1">
      <alignment horizontal="center"/>
    </xf>
    <xf numFmtId="0" fontId="7" fillId="2" borderId="0" xfId="2" applyFont="1" applyFill="1" applyBorder="1" applyAlignment="1">
      <alignment horizontal="left"/>
    </xf>
    <xf numFmtId="0" fontId="8" fillId="2" borderId="0" xfId="0" applyFont="1" applyFill="1" applyBorder="1" applyAlignment="1">
      <alignment horizontal="center"/>
    </xf>
    <xf numFmtId="0" fontId="7" fillId="2" borderId="0" xfId="2" applyFont="1" applyFill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2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5" fillId="2" borderId="0" xfId="0" applyFont="1" applyFill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/>
    </xf>
    <xf numFmtId="0" fontId="20" fillId="2" borderId="4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165" fontId="20" fillId="2" borderId="7" xfId="3" applyNumberFormat="1" applyFont="1" applyFill="1" applyBorder="1" applyAlignment="1">
      <alignment horizontal="center"/>
    </xf>
    <xf numFmtId="165" fontId="20" fillId="2" borderId="8" xfId="3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20" fillId="2" borderId="9" xfId="0" applyFont="1" applyFill="1" applyBorder="1" applyAlignment="1">
      <alignment horizontal="center"/>
    </xf>
    <xf numFmtId="165" fontId="20" fillId="2" borderId="10" xfId="3" applyNumberFormat="1" applyFont="1" applyFill="1" applyBorder="1" applyAlignment="1">
      <alignment horizontal="center"/>
    </xf>
    <xf numFmtId="165" fontId="20" fillId="2" borderId="9" xfId="3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65" fontId="20" fillId="2" borderId="11" xfId="3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165" fontId="20" fillId="2" borderId="0" xfId="3" applyNumberFormat="1" applyFont="1" applyFill="1" applyAlignment="1">
      <alignment horizontal="center"/>
    </xf>
    <xf numFmtId="0" fontId="23" fillId="2" borderId="0" xfId="0" applyFont="1" applyFill="1" applyAlignment="1">
      <alignment horizontal="center"/>
    </xf>
    <xf numFmtId="165" fontId="20" fillId="2" borderId="0" xfId="3" applyNumberFormat="1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20" fillId="2" borderId="10" xfId="0" applyFont="1" applyFill="1" applyBorder="1" applyAlignment="1">
      <alignment horizontal="center"/>
    </xf>
    <xf numFmtId="0" fontId="20" fillId="2" borderId="1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/>
    </xf>
    <xf numFmtId="0" fontId="24" fillId="2" borderId="0" xfId="0" applyFont="1" applyFill="1" applyAlignment="1">
      <alignment horizontal="center"/>
    </xf>
    <xf numFmtId="0" fontId="18" fillId="2" borderId="5" xfId="0" applyFont="1" applyFill="1" applyBorder="1" applyAlignment="1">
      <alignment horizontal="center"/>
    </xf>
    <xf numFmtId="165" fontId="18" fillId="2" borderId="8" xfId="3" applyNumberFormat="1" applyFont="1" applyFill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 applyAlignment="1">
      <alignment horizontal="right"/>
    </xf>
    <xf numFmtId="0" fontId="2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left"/>
    </xf>
    <xf numFmtId="165" fontId="0" fillId="2" borderId="15" xfId="0" applyNumberFormat="1" applyFill="1" applyBorder="1"/>
    <xf numFmtId="0" fontId="26" fillId="0" borderId="0" xfId="0" applyFont="1"/>
    <xf numFmtId="0" fontId="0" fillId="0" borderId="16" xfId="0" applyBorder="1"/>
    <xf numFmtId="3" fontId="0" fillId="0" borderId="16" xfId="0" applyNumberFormat="1" applyBorder="1"/>
    <xf numFmtId="0" fontId="0" fillId="0" borderId="0" xfId="0" applyAlignment="1">
      <alignment horizontal="center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wrapText="1"/>
    </xf>
    <xf numFmtId="0" fontId="0" fillId="0" borderId="0" xfId="0" applyAlignment="1">
      <alignment wrapText="1"/>
    </xf>
    <xf numFmtId="9" fontId="1" fillId="0" borderId="16" xfId="3" applyBorder="1"/>
    <xf numFmtId="0" fontId="27" fillId="0" borderId="0" xfId="0" applyFont="1"/>
    <xf numFmtId="10" fontId="1" fillId="0" borderId="16" xfId="3" applyNumberFormat="1" applyBorder="1"/>
    <xf numFmtId="0" fontId="0" fillId="0" borderId="16" xfId="0" applyFill="1" applyBorder="1"/>
    <xf numFmtId="3" fontId="0" fillId="0" borderId="0" xfId="0" applyNumberFormat="1"/>
    <xf numFmtId="0" fontId="1" fillId="0" borderId="0" xfId="0" applyFont="1"/>
    <xf numFmtId="0" fontId="0" fillId="3" borderId="16" xfId="0" applyFill="1" applyBorder="1"/>
    <xf numFmtId="0" fontId="28" fillId="3" borderId="16" xfId="0" applyFont="1" applyFill="1" applyBorder="1"/>
    <xf numFmtId="0" fontId="28" fillId="0" borderId="16" xfId="0" applyFont="1" applyBorder="1" applyAlignment="1">
      <alignment horizontal="right"/>
    </xf>
    <xf numFmtId="0" fontId="28" fillId="0" borderId="17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29" fillId="2" borderId="18" xfId="0" applyFont="1" applyFill="1" applyBorder="1" applyAlignment="1">
      <alignment horizontal="left"/>
    </xf>
    <xf numFmtId="0" fontId="30" fillId="2" borderId="19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0" fontId="30" fillId="2" borderId="21" xfId="0" applyFont="1" applyFill="1" applyBorder="1" applyAlignment="1">
      <alignment horizontal="center" vertical="center"/>
    </xf>
    <xf numFmtId="0" fontId="30" fillId="2" borderId="22" xfId="0" applyFont="1" applyFill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9" fontId="1" fillId="0" borderId="25" xfId="3" applyBorder="1" applyAlignment="1">
      <alignment horizontal="center"/>
    </xf>
    <xf numFmtId="0" fontId="30" fillId="2" borderId="26" xfId="0" applyFont="1" applyFill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9" fontId="1" fillId="0" borderId="28" xfId="3" applyBorder="1" applyAlignment="1">
      <alignment horizontal="center"/>
    </xf>
    <xf numFmtId="0" fontId="30" fillId="2" borderId="29" xfId="0" applyFont="1" applyFill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9" fontId="1" fillId="0" borderId="32" xfId="3" applyBorder="1" applyAlignment="1">
      <alignment horizontal="center"/>
    </xf>
    <xf numFmtId="0" fontId="30" fillId="0" borderId="0" xfId="0" applyFont="1"/>
    <xf numFmtId="0" fontId="29" fillId="0" borderId="13" xfId="0" applyFont="1" applyFill="1" applyBorder="1" applyAlignment="1">
      <alignment horizontal="left"/>
    </xf>
    <xf numFmtId="0" fontId="30" fillId="0" borderId="14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9" fontId="1" fillId="0" borderId="15" xfId="3" applyFill="1" applyBorder="1" applyAlignment="1">
      <alignment horizontal="center"/>
    </xf>
    <xf numFmtId="9" fontId="30" fillId="4" borderId="28" xfId="3" applyFont="1" applyFill="1" applyBorder="1" applyAlignment="1">
      <alignment horizontal="center"/>
    </xf>
    <xf numFmtId="9" fontId="31" fillId="0" borderId="28" xfId="3" applyFont="1" applyFill="1" applyBorder="1" applyAlignment="1">
      <alignment horizontal="center"/>
    </xf>
    <xf numFmtId="9" fontId="30" fillId="4" borderId="32" xfId="3" applyFont="1" applyFill="1" applyBorder="1" applyAlignment="1">
      <alignment horizontal="center"/>
    </xf>
    <xf numFmtId="0" fontId="0" fillId="0" borderId="0" xfId="0" applyBorder="1"/>
    <xf numFmtId="3" fontId="0" fillId="0" borderId="15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5" fontId="1" fillId="0" borderId="0" xfId="3" applyNumberFormat="1" applyFill="1" applyBorder="1" applyAlignment="1">
      <alignment horizontal="center"/>
    </xf>
    <xf numFmtId="1" fontId="0" fillId="0" borderId="0" xfId="0" applyNumberFormat="1"/>
    <xf numFmtId="165" fontId="1" fillId="0" borderId="0" xfId="3" applyNumberFormat="1"/>
    <xf numFmtId="9" fontId="32" fillId="2" borderId="0" xfId="0" applyNumberFormat="1" applyFont="1" applyFill="1" applyAlignment="1">
      <alignment horizontal="center"/>
    </xf>
    <xf numFmtId="1" fontId="0" fillId="0" borderId="16" xfId="0" applyNumberFormat="1" applyBorder="1"/>
    <xf numFmtId="0" fontId="0" fillId="0" borderId="16" xfId="0" quotePrefix="1" applyBorder="1"/>
    <xf numFmtId="165" fontId="1" fillId="0" borderId="16" xfId="3" applyNumberFormat="1" applyBorder="1"/>
    <xf numFmtId="0" fontId="33" fillId="0" borderId="0" xfId="0" applyFont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/>
    </xf>
    <xf numFmtId="165" fontId="20" fillId="2" borderId="7" xfId="3" applyNumberFormat="1" applyFont="1" applyFill="1" applyBorder="1" applyAlignment="1">
      <alignment horizontal="center"/>
    </xf>
    <xf numFmtId="165" fontId="20" fillId="2" borderId="8" xfId="3" applyNumberFormat="1" applyFont="1" applyFill="1" applyBorder="1" applyAlignment="1">
      <alignment horizontal="center"/>
    </xf>
    <xf numFmtId="165" fontId="22" fillId="2" borderId="4" xfId="3" applyNumberFormat="1" applyFont="1" applyFill="1" applyBorder="1" applyAlignment="1">
      <alignment horizontal="center"/>
    </xf>
    <xf numFmtId="165" fontId="22" fillId="2" borderId="0" xfId="3" applyNumberFormat="1" applyFont="1" applyFill="1" applyBorder="1" applyAlignment="1">
      <alignment horizontal="center"/>
    </xf>
    <xf numFmtId="165" fontId="22" fillId="2" borderId="5" xfId="3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0" fillId="0" borderId="16" xfId="0" applyBorder="1" applyAlignment="1">
      <alignment horizontal="center"/>
    </xf>
  </cellXfs>
  <cellStyles count="5">
    <cellStyle name="Normal_99MoPP" xfId="1"/>
    <cellStyle name="Normalny" xfId="0" builtinId="0"/>
    <cellStyle name="Normalny_Source of Sales by Campaing and Quarter C2-C11" xfId="2"/>
    <cellStyle name="Procentowy" xfId="3" builtinId="5"/>
    <cellStyle name="Обычный_Huefs130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hPercent val="10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6929198189512887E-2"/>
          <c:y val="2.6190537087372328E-2"/>
          <c:w val="0.88582762309649443"/>
          <c:h val="0.86190676596625249"/>
        </c:manualLayout>
      </c:layout>
      <c:bar3DChart>
        <c:barDir val="col"/>
        <c:grouping val="standard"/>
        <c:ser>
          <c:idx val="0"/>
          <c:order val="0"/>
          <c:tx>
            <c:strRef>
              <c:f>'29'!$B$6</c:f>
              <c:strCache>
                <c:ptCount val="1"/>
                <c:pt idx="0">
                  <c:v>1Q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'29'!$C$6:$F$6</c:f>
              <c:numCache>
                <c:formatCode>#,##0</c:formatCode>
                <c:ptCount val="4"/>
                <c:pt idx="0">
                  <c:v>56.294104681296119</c:v>
                </c:pt>
                <c:pt idx="1">
                  <c:v>66</c:v>
                </c:pt>
                <c:pt idx="2">
                  <c:v>77</c:v>
                </c:pt>
                <c:pt idx="3">
                  <c:v>83.03923644580378</c:v>
                </c:pt>
              </c:numCache>
            </c:numRef>
          </c:val>
        </c:ser>
        <c:ser>
          <c:idx val="1"/>
          <c:order val="1"/>
          <c:tx>
            <c:strRef>
              <c:f>'29'!$B$7</c:f>
              <c:strCache>
                <c:ptCount val="1"/>
                <c:pt idx="0">
                  <c:v>2Q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'29'!$C$7:$F$7</c:f>
              <c:numCache>
                <c:formatCode>#,##0</c:formatCode>
                <c:ptCount val="4"/>
                <c:pt idx="0">
                  <c:v>51.472726865406585</c:v>
                </c:pt>
                <c:pt idx="1">
                  <c:v>81.656516623340451</c:v>
                </c:pt>
                <c:pt idx="2">
                  <c:v>93.28104066660616</c:v>
                </c:pt>
                <c:pt idx="3">
                  <c:v>76</c:v>
                </c:pt>
              </c:numCache>
            </c:numRef>
          </c:val>
        </c:ser>
        <c:ser>
          <c:idx val="2"/>
          <c:order val="2"/>
          <c:tx>
            <c:strRef>
              <c:f>'29'!$B$8</c:f>
              <c:strCache>
                <c:ptCount val="1"/>
                <c:pt idx="0">
                  <c:v>3Q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'29'!$C$8:$F$8</c:f>
              <c:numCache>
                <c:formatCode>#,##0</c:formatCode>
                <c:ptCount val="4"/>
                <c:pt idx="0">
                  <c:v>97.882375213255472</c:v>
                </c:pt>
                <c:pt idx="1">
                  <c:v>86.123800527429324</c:v>
                </c:pt>
                <c:pt idx="2">
                  <c:v>32.495881257773476</c:v>
                </c:pt>
                <c:pt idx="3">
                  <c:v>70</c:v>
                </c:pt>
              </c:numCache>
            </c:numRef>
          </c:val>
        </c:ser>
        <c:ser>
          <c:idx val="3"/>
          <c:order val="3"/>
          <c:tx>
            <c:strRef>
              <c:f>'29'!$B$9</c:f>
              <c:strCache>
                <c:ptCount val="1"/>
                <c:pt idx="0">
                  <c:v>4Q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'29'!$C$5:$F$5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'29'!$C$9:$F$9</c:f>
              <c:numCache>
                <c:formatCode>#,##0</c:formatCode>
                <c:ptCount val="4"/>
                <c:pt idx="0">
                  <c:v>66</c:v>
                </c:pt>
                <c:pt idx="1">
                  <c:v>66</c:v>
                </c:pt>
                <c:pt idx="2">
                  <c:v>66</c:v>
                </c:pt>
                <c:pt idx="3">
                  <c:v>69</c:v>
                </c:pt>
              </c:numCache>
            </c:numRef>
          </c:val>
        </c:ser>
        <c:shape val="box"/>
        <c:axId val="81085568"/>
        <c:axId val="81087104"/>
        <c:axId val="81947712"/>
      </c:bar3DChart>
      <c:catAx>
        <c:axId val="8108556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08710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81087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085568"/>
        <c:crosses val="autoZero"/>
        <c:crossBetween val="between"/>
      </c:valAx>
      <c:serAx>
        <c:axId val="8194771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087104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8.7040701161203785E-2"/>
          <c:y val="0.11152416356877323"/>
          <c:w val="0.89942057866577263"/>
          <c:h val="0.76208178438661711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axId val="81652736"/>
        <c:axId val="81662720"/>
      </c:barChart>
      <c:catAx>
        <c:axId val="816527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662720"/>
        <c:crosses val="autoZero"/>
        <c:auto val="1"/>
        <c:lblAlgn val="ctr"/>
        <c:lblOffset val="100"/>
        <c:tickLblSkip val="1"/>
        <c:tickMarkSkip val="1"/>
      </c:catAx>
      <c:valAx>
        <c:axId val="8166272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652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992274382210304"/>
          <c:y val="0.10780669144981414"/>
          <c:w val="7.1566798732545372E-2"/>
          <c:h val="0.315985130111524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Sprzedaż</a:t>
            </a:r>
          </a:p>
        </c:rich>
      </c:tx>
      <c:layout>
        <c:manualLayout>
          <c:xMode val="edge"/>
          <c:yMode val="edge"/>
          <c:x val="0.21523849560732078"/>
          <c:y val="3.73135008189657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381087018391049E-2"/>
          <c:y val="0.10447780229310411"/>
          <c:w val="0.90285882228203562"/>
          <c:h val="0.77985216711638439"/>
        </c:manualLayout>
      </c:layout>
      <c:barChart>
        <c:barDir val="col"/>
        <c:grouping val="clustered"/>
        <c:ser>
          <c:idx val="0"/>
          <c:order val="0"/>
          <c:tx>
            <c:strRef>
              <c:f>#REF!</c:f>
              <c:strCache>
                <c:ptCount val="1"/>
                <c:pt idx="0">
                  <c:v>#ADR!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9999FF"/>
                </a:gs>
              </a:gsLst>
              <a:lin ang="189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trendline>
            <c:spPr>
              <a:ln w="3175">
                <a:solidFill>
                  <a:srgbClr val="000000"/>
                </a:solidFill>
                <a:prstDash val="lgDash"/>
              </a:ln>
            </c:spPr>
            <c:trendlineType val="poly"/>
            <c:order val="5"/>
          </c:trendline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81724928"/>
        <c:axId val="81726464"/>
      </c:barChart>
      <c:catAx>
        <c:axId val="81724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726464"/>
        <c:crosses val="autoZero"/>
        <c:auto val="1"/>
        <c:lblAlgn val="ctr"/>
        <c:lblOffset val="100"/>
        <c:tickLblSkip val="1"/>
        <c:tickMarkSkip val="1"/>
      </c:catAx>
      <c:valAx>
        <c:axId val="81726464"/>
        <c:scaling>
          <c:orientation val="minMax"/>
        </c:scaling>
        <c:axPos val="l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724928"/>
        <c:crosses val="autoZero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1954195017277002E-2"/>
          <c:y val="8.7837837837837829E-2"/>
          <c:w val="0.84291345432503872"/>
          <c:h val="0.73648648648648662"/>
        </c:manualLayout>
      </c:layout>
      <c:lineChart>
        <c:grouping val="standard"/>
        <c:ser>
          <c:idx val="1"/>
          <c:order val="0"/>
          <c:tx>
            <c:strRef>
              <c:f>#REF!</c:f>
              <c:strCache>
                <c:ptCount val="1"/>
                <c:pt idx="0">
                  <c:v>Sprzedaż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#REF!</c:f>
              <c:strCache>
                <c:ptCount val="24"/>
                <c:pt idx="0">
                  <c:v>I
1Q '07</c:v>
                </c:pt>
                <c:pt idx="1">
                  <c:v>II</c:v>
                </c:pt>
                <c:pt idx="2">
                  <c:v>III</c:v>
                </c:pt>
                <c:pt idx="3">
                  <c:v>IV
2Q '07</c:v>
                </c:pt>
                <c:pt idx="4">
                  <c:v>V</c:v>
                </c:pt>
                <c:pt idx="5">
                  <c:v>VI</c:v>
                </c:pt>
                <c:pt idx="6">
                  <c:v>VII
3Q '07</c:v>
                </c:pt>
                <c:pt idx="7">
                  <c:v>VIII</c:v>
                </c:pt>
                <c:pt idx="8">
                  <c:v>IX</c:v>
                </c:pt>
                <c:pt idx="9">
                  <c:v>X
4Q '07</c:v>
                </c:pt>
                <c:pt idx="10">
                  <c:v>XI</c:v>
                </c:pt>
                <c:pt idx="11">
                  <c:v>XII</c:v>
                </c:pt>
                <c:pt idx="12">
                  <c:v>I
1Q '08</c:v>
                </c:pt>
                <c:pt idx="13">
                  <c:v>II</c:v>
                </c:pt>
                <c:pt idx="14">
                  <c:v>III</c:v>
                </c:pt>
                <c:pt idx="15">
                  <c:v>IV
2Q '08</c:v>
                </c:pt>
                <c:pt idx="16">
                  <c:v>V</c:v>
                </c:pt>
                <c:pt idx="17">
                  <c:v>VI</c:v>
                </c:pt>
                <c:pt idx="18">
                  <c:v>VII
3Q '08</c:v>
                </c:pt>
                <c:pt idx="19">
                  <c:v>VIII</c:v>
                </c:pt>
                <c:pt idx="20">
                  <c:v>IX</c:v>
                </c:pt>
                <c:pt idx="21">
                  <c:v>X
4Q '08</c:v>
                </c:pt>
                <c:pt idx="22">
                  <c:v>XI</c:v>
                </c:pt>
                <c:pt idx="23">
                  <c:v>XII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24"/>
                <c:pt idx="0">
                  <c:v>215362832.49206656</c:v>
                </c:pt>
                <c:pt idx="1">
                  <c:v>194136160.12429631</c:v>
                </c:pt>
                <c:pt idx="2">
                  <c:v>194441280.71372905</c:v>
                </c:pt>
                <c:pt idx="3">
                  <c:v>191030589.53342324</c:v>
                </c:pt>
                <c:pt idx="4">
                  <c:v>194632507.74980828</c:v>
                </c:pt>
                <c:pt idx="5">
                  <c:v>169071310.86757463</c:v>
                </c:pt>
                <c:pt idx="6">
                  <c:v>132556730.45035337</c:v>
                </c:pt>
                <c:pt idx="7">
                  <c:v>222862452.92052662</c:v>
                </c:pt>
                <c:pt idx="8">
                  <c:v>179277419.93212041</c:v>
                </c:pt>
                <c:pt idx="9">
                  <c:v>166753853.35485938</c:v>
                </c:pt>
                <c:pt idx="10">
                  <c:v>172806498.07335189</c:v>
                </c:pt>
                <c:pt idx="11">
                  <c:v>215830278.38901514</c:v>
                </c:pt>
                <c:pt idx="12">
                  <c:v>152376758.51715338</c:v>
                </c:pt>
                <c:pt idx="13">
                  <c:v>175358096.96321279</c:v>
                </c:pt>
                <c:pt idx="14">
                  <c:v>175082975.71286926</c:v>
                </c:pt>
                <c:pt idx="15">
                  <c:v>173117176.08890119</c:v>
                </c:pt>
                <c:pt idx="16">
                  <c:v>166999069.09861919</c:v>
                </c:pt>
                <c:pt idx="17">
                  <c:v>181070317.53918871</c:v>
                </c:pt>
                <c:pt idx="18">
                  <c:v>174801252.37296107</c:v>
                </c:pt>
                <c:pt idx="19">
                  <c:v>206312254.8507767</c:v>
                </c:pt>
                <c:pt idx="20">
                  <c:v>175867589.47797558</c:v>
                </c:pt>
                <c:pt idx="21">
                  <c:v>178808963.1976673</c:v>
                </c:pt>
                <c:pt idx="22">
                  <c:v>166040264.29048568</c:v>
                </c:pt>
                <c:pt idx="23">
                  <c:v>164648296.85980293</c:v>
                </c:pt>
              </c:numCache>
            </c:numRef>
          </c:val>
        </c:ser>
        <c:marker val="1"/>
        <c:axId val="81847424"/>
        <c:axId val="81848960"/>
      </c:lineChart>
      <c:lineChart>
        <c:grouping val="standard"/>
        <c:ser>
          <c:idx val="0"/>
          <c:order val="1"/>
          <c:tx>
            <c:strRef>
              <c:f>#REF!</c:f>
              <c:strCache>
                <c:ptCount val="1"/>
                <c:pt idx="0">
                  <c:v>Zamówienia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#REF!</c:f>
              <c:strCache>
                <c:ptCount val="24"/>
                <c:pt idx="0">
                  <c:v>I
1Q '07</c:v>
                </c:pt>
                <c:pt idx="1">
                  <c:v>II</c:v>
                </c:pt>
                <c:pt idx="2">
                  <c:v>III</c:v>
                </c:pt>
                <c:pt idx="3">
                  <c:v>IV
2Q '07</c:v>
                </c:pt>
                <c:pt idx="4">
                  <c:v>V</c:v>
                </c:pt>
                <c:pt idx="5">
                  <c:v>VI</c:v>
                </c:pt>
                <c:pt idx="6">
                  <c:v>VII
3Q '07</c:v>
                </c:pt>
                <c:pt idx="7">
                  <c:v>VIII</c:v>
                </c:pt>
                <c:pt idx="8">
                  <c:v>IX</c:v>
                </c:pt>
                <c:pt idx="9">
                  <c:v>X
4Q '07</c:v>
                </c:pt>
                <c:pt idx="10">
                  <c:v>XI</c:v>
                </c:pt>
                <c:pt idx="11">
                  <c:v>XII</c:v>
                </c:pt>
                <c:pt idx="12">
                  <c:v>I
1Q '08</c:v>
                </c:pt>
                <c:pt idx="13">
                  <c:v>II</c:v>
                </c:pt>
                <c:pt idx="14">
                  <c:v>III</c:v>
                </c:pt>
                <c:pt idx="15">
                  <c:v>IV
2Q '08</c:v>
                </c:pt>
                <c:pt idx="16">
                  <c:v>V</c:v>
                </c:pt>
                <c:pt idx="17">
                  <c:v>VI</c:v>
                </c:pt>
                <c:pt idx="18">
                  <c:v>VII
3Q '08</c:v>
                </c:pt>
                <c:pt idx="19">
                  <c:v>VIII</c:v>
                </c:pt>
                <c:pt idx="20">
                  <c:v>IX</c:v>
                </c:pt>
                <c:pt idx="21">
                  <c:v>X
4Q '08</c:v>
                </c:pt>
                <c:pt idx="22">
                  <c:v>XI</c:v>
                </c:pt>
                <c:pt idx="23">
                  <c:v>XII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24"/>
                <c:pt idx="0">
                  <c:v>1506073.7004246449</c:v>
                </c:pt>
                <c:pt idx="1">
                  <c:v>1612082.2148022633</c:v>
                </c:pt>
                <c:pt idx="2">
                  <c:v>1415888.9751624237</c:v>
                </c:pt>
                <c:pt idx="3">
                  <c:v>1315823.7110852802</c:v>
                </c:pt>
                <c:pt idx="4">
                  <c:v>1570646.2147769162</c:v>
                </c:pt>
                <c:pt idx="5">
                  <c:v>1382043.3603272135</c:v>
                </c:pt>
                <c:pt idx="6">
                  <c:v>1007827.5041915954</c:v>
                </c:pt>
                <c:pt idx="7">
                  <c:v>1537213.2144402133</c:v>
                </c:pt>
                <c:pt idx="8">
                  <c:v>1405555.5643070803</c:v>
                </c:pt>
                <c:pt idx="9">
                  <c:v>1221112.8779815217</c:v>
                </c:pt>
                <c:pt idx="10">
                  <c:v>1422587.8315690549</c:v>
                </c:pt>
                <c:pt idx="11">
                  <c:v>1586628.1092595549</c:v>
                </c:pt>
                <c:pt idx="12">
                  <c:v>1221471.4883278876</c:v>
                </c:pt>
                <c:pt idx="13">
                  <c:v>1238932.5605249982</c:v>
                </c:pt>
                <c:pt idx="14">
                  <c:v>1274544.3123312239</c:v>
                </c:pt>
                <c:pt idx="15">
                  <c:v>1352007.845448168</c:v>
                </c:pt>
                <c:pt idx="16">
                  <c:v>1180798.3137980867</c:v>
                </c:pt>
                <c:pt idx="17">
                  <c:v>1391925.910765768</c:v>
                </c:pt>
                <c:pt idx="18">
                  <c:v>1425041.761066894</c:v>
                </c:pt>
                <c:pt idx="19">
                  <c:v>1599320.2318449917</c:v>
                </c:pt>
                <c:pt idx="20">
                  <c:v>1302706.3047833368</c:v>
                </c:pt>
                <c:pt idx="21">
                  <c:v>1394608.8377355502</c:v>
                </c:pt>
                <c:pt idx="22">
                  <c:v>1275680.2875253377</c:v>
                </c:pt>
                <c:pt idx="23">
                  <c:v>1174951.2091102814</c:v>
                </c:pt>
              </c:numCache>
            </c:numRef>
          </c:val>
        </c:ser>
        <c:marker val="1"/>
        <c:axId val="81883904"/>
        <c:axId val="81885440"/>
      </c:lineChart>
      <c:catAx>
        <c:axId val="81847424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848960"/>
        <c:crosses val="autoZero"/>
        <c:lblAlgn val="ctr"/>
        <c:lblOffset val="100"/>
        <c:tickLblSkip val="3"/>
        <c:tickMarkSkip val="1"/>
      </c:catAx>
      <c:valAx>
        <c:axId val="81848960"/>
        <c:scaling>
          <c:orientation val="minMax"/>
          <c:max val="300000000"/>
          <c:min val="100000000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847424"/>
        <c:crosses val="autoZero"/>
        <c:crossBetween val="between"/>
        <c:dispUnits>
          <c:builtInUnit val="millions"/>
        </c:dispUnits>
      </c:valAx>
      <c:catAx>
        <c:axId val="81883904"/>
        <c:scaling>
          <c:orientation val="minMax"/>
        </c:scaling>
        <c:delete val="1"/>
        <c:axPos val="b"/>
        <c:tickLblPos val="nextTo"/>
        <c:crossAx val="81885440"/>
        <c:crosses val="autoZero"/>
        <c:lblAlgn val="ctr"/>
        <c:lblOffset val="100"/>
      </c:catAx>
      <c:valAx>
        <c:axId val="81885440"/>
        <c:scaling>
          <c:orientation val="minMax"/>
        </c:scaling>
        <c:axPos val="r"/>
        <c:numFmt formatCode="#,##0.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883904"/>
        <c:crosses val="max"/>
        <c:crossBetween val="between"/>
        <c:dispUnits>
          <c:builtInUnit val="million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1149520978360308"/>
          <c:y val="0.69256756756756743"/>
          <c:w val="0.40804674038916655"/>
          <c:h val="9.797297297297299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Stany magazynowe</a:t>
            </a:r>
          </a:p>
        </c:rich>
      </c:tx>
      <c:layout>
        <c:manualLayout>
          <c:xMode val="edge"/>
          <c:yMode val="edge"/>
          <c:x val="0.24461862904636003"/>
          <c:y val="6.8965517241379309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0352269936657152"/>
          <c:y val="0.32758620689655182"/>
          <c:w val="0.63013758842342349"/>
          <c:h val="0.43793103448275861"/>
        </c:manualLayout>
      </c:layout>
      <c:pie3D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ilość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explosion val="55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67123351810321197"/>
                  <c:y val="0.14827586206896551"/>
                </c:manualLayout>
              </c:layout>
              <c:dLblPos val="bestFit"/>
              <c:showVal val="1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  <c:showCatName val="1"/>
            <c:showPercent val="1"/>
            <c:showLeaderLines val="1"/>
          </c:dLbls>
          <c:cat>
            <c:strRef>
              <c:f>#REF!</c:f>
              <c:strCache>
                <c:ptCount val="4"/>
                <c:pt idx="0">
                  <c:v>Produkt 1</c:v>
                </c:pt>
                <c:pt idx="1">
                  <c:v>Produkt 2</c:v>
                </c:pt>
                <c:pt idx="2">
                  <c:v>Produkt 3</c:v>
                </c:pt>
                <c:pt idx="3">
                  <c:v>Produkt 4</c:v>
                </c:pt>
              </c:strCache>
            </c:strRef>
          </c:cat>
          <c:val>
            <c:numRef>
              <c:f>#REF!</c:f>
              <c:numCache>
                <c:formatCode>General</c:formatCode>
                <c:ptCount val="4"/>
                <c:pt idx="0">
                  <c:v>12</c:v>
                </c:pt>
                <c:pt idx="1">
                  <c:v>23</c:v>
                </c:pt>
                <c:pt idx="2">
                  <c:v>33</c:v>
                </c:pt>
                <c:pt idx="3">
                  <c:v>34</c:v>
                </c:pt>
              </c:numCache>
            </c:numRef>
          </c:val>
        </c:ser>
        <c:dLbls>
          <c:showVal val="1"/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2843414571950694E-2"/>
          <c:y val="8.5501858736059519E-2"/>
          <c:w val="0.87234124941562041"/>
          <c:h val="0.74721189591078063"/>
        </c:manualLayout>
      </c:layout>
      <c:lineChart>
        <c:grouping val="standar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marker val="1"/>
        <c:axId val="82535936"/>
        <c:axId val="82537472"/>
      </c:lineChart>
      <c:catAx>
        <c:axId val="82535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2537472"/>
        <c:crosses val="autoZero"/>
        <c:auto val="1"/>
        <c:lblAlgn val="ctr"/>
        <c:lblOffset val="100"/>
        <c:tickLblSkip val="1"/>
        <c:tickMarkSkip val="1"/>
      </c:catAx>
      <c:valAx>
        <c:axId val="82537472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2535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444884139344454"/>
          <c:y val="8.5501858736059519E-2"/>
          <c:w val="0.14700207307225532"/>
          <c:h val="0.159851301115241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1954195017277002E-2"/>
          <c:y val="8.5185493292438158E-2"/>
          <c:w val="0.87356485266413131"/>
          <c:h val="0.74815085413358717"/>
        </c:manualLayout>
      </c:layout>
      <c:lineChart>
        <c:grouping val="standar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marker val="1"/>
        <c:axId val="84176256"/>
        <c:axId val="84190336"/>
      </c:lineChart>
      <c:catAx>
        <c:axId val="84176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190336"/>
        <c:crosses val="autoZero"/>
        <c:auto val="1"/>
        <c:lblAlgn val="ctr"/>
        <c:lblOffset val="100"/>
        <c:tickLblSkip val="1"/>
        <c:tickMarkSkip val="1"/>
      </c:catAx>
      <c:valAx>
        <c:axId val="8419033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176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9427437715962"/>
          <c:y val="8.1481776192766905E-2"/>
          <c:w val="0.14559414211068855"/>
          <c:h val="0.159259835285862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1085443702768651E-2"/>
          <c:y val="0.11940320262069043"/>
          <c:w val="0.87209467374991256"/>
          <c:h val="0.7500013664612116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84206720"/>
        <c:axId val="84208256"/>
      </c:barChart>
      <c:catAx>
        <c:axId val="842067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208256"/>
        <c:crosses val="autoZero"/>
        <c:auto val="1"/>
        <c:lblAlgn val="ctr"/>
        <c:lblOffset val="100"/>
        <c:tickLblSkip val="1"/>
        <c:tickMarkSkip val="1"/>
      </c:catAx>
      <c:valAx>
        <c:axId val="8420825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206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4653253416556"/>
          <c:y val="6.3432951392241796E-2"/>
          <c:w val="0.1104653253416556"/>
          <c:h val="0.160448053521552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3319238900634253"/>
          <c:y val="3.448283603366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5708245243129"/>
          <c:y val="0.17701189163948378"/>
          <c:w val="0.66173361522198759"/>
          <c:h val="0.71954184523582365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'29a'!$B$7:$B$26</c:f>
              <c:strCache>
                <c:ptCount val="20"/>
                <c:pt idx="0">
                  <c:v>XYZ</c:v>
                </c:pt>
                <c:pt idx="1">
                  <c:v>WRI</c:v>
                </c:pt>
                <c:pt idx="2">
                  <c:v>TUR</c:v>
                </c:pt>
                <c:pt idx="3">
                  <c:v>RYK</c:v>
                </c:pt>
                <c:pt idx="4">
                  <c:v>REW</c:v>
                </c:pt>
                <c:pt idx="5">
                  <c:v>RES</c:v>
                </c:pt>
                <c:pt idx="6">
                  <c:v>QRY</c:v>
                </c:pt>
                <c:pt idx="7">
                  <c:v>OPS</c:v>
                </c:pt>
                <c:pt idx="8">
                  <c:v>OLE</c:v>
                </c:pt>
                <c:pt idx="9">
                  <c:v>OIO</c:v>
                </c:pt>
                <c:pt idx="10">
                  <c:v>MMN</c:v>
                </c:pt>
                <c:pt idx="11">
                  <c:v>HOP</c:v>
                </c:pt>
                <c:pt idx="12">
                  <c:v>GTY</c:v>
                </c:pt>
                <c:pt idx="13">
                  <c:v>ELF</c:v>
                </c:pt>
                <c:pt idx="14">
                  <c:v>BUT</c:v>
                </c:pt>
                <c:pt idx="15">
                  <c:v>BLE</c:v>
                </c:pt>
                <c:pt idx="16">
                  <c:v>BIP</c:v>
                </c:pt>
                <c:pt idx="17">
                  <c:v>BAT</c:v>
                </c:pt>
                <c:pt idx="18">
                  <c:v>ALE</c:v>
                </c:pt>
                <c:pt idx="19">
                  <c:v>ABC</c:v>
                </c:pt>
              </c:strCache>
            </c:strRef>
          </c:cat>
          <c:val>
            <c:numRef>
              <c:f>'29a'!$C$7:$C$26</c:f>
              <c:numCache>
                <c:formatCode>#,##0</c:formatCode>
                <c:ptCount val="20"/>
                <c:pt idx="0">
                  <c:v>473.41838239293367</c:v>
                </c:pt>
                <c:pt idx="1">
                  <c:v>20</c:v>
                </c:pt>
                <c:pt idx="2">
                  <c:v>39.155404675722266</c:v>
                </c:pt>
                <c:pt idx="3">
                  <c:v>80.619922391930785</c:v>
                </c:pt>
                <c:pt idx="4">
                  <c:v>910</c:v>
                </c:pt>
                <c:pt idx="5">
                  <c:v>50.124044466200424</c:v>
                </c:pt>
                <c:pt idx="6">
                  <c:v>1100</c:v>
                </c:pt>
                <c:pt idx="7">
                  <c:v>920</c:v>
                </c:pt>
                <c:pt idx="8">
                  <c:v>67</c:v>
                </c:pt>
                <c:pt idx="9">
                  <c:v>909.35041762306309</c:v>
                </c:pt>
                <c:pt idx="10">
                  <c:v>475.70016489802146</c:v>
                </c:pt>
                <c:pt idx="11">
                  <c:v>100</c:v>
                </c:pt>
                <c:pt idx="12">
                  <c:v>192.06045232914315</c:v>
                </c:pt>
                <c:pt idx="13">
                  <c:v>54.318699420232264</c:v>
                </c:pt>
                <c:pt idx="14">
                  <c:v>88</c:v>
                </c:pt>
                <c:pt idx="15">
                  <c:v>900</c:v>
                </c:pt>
                <c:pt idx="16">
                  <c:v>647.45275763773157</c:v>
                </c:pt>
                <c:pt idx="17">
                  <c:v>777</c:v>
                </c:pt>
                <c:pt idx="18">
                  <c:v>87</c:v>
                </c:pt>
                <c:pt idx="19">
                  <c:v>926.54243309292065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298097251585634"/>
          <c:y val="5.5172537653865081E-2"/>
          <c:w val="0.15221987315010574"/>
          <c:h val="0.9379331401157059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329116662374453"/>
          <c:y val="3.44037082538662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5951583826938"/>
          <c:y val="0.17889928292010437"/>
          <c:w val="0.65822920422353881"/>
          <c:h val="0.71559713168041739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'29a'!$T$7:$T$26</c:f>
              <c:strCache>
                <c:ptCount val="20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GTY</c:v>
                </c:pt>
                <c:pt idx="11">
                  <c:v>HOP</c:v>
                </c:pt>
                <c:pt idx="12">
                  <c:v>BUT</c:v>
                </c:pt>
                <c:pt idx="13">
                  <c:v>ALE</c:v>
                </c:pt>
                <c:pt idx="14">
                  <c:v>RYK</c:v>
                </c:pt>
                <c:pt idx="15">
                  <c:v>OLE</c:v>
                </c:pt>
                <c:pt idx="16">
                  <c:v>ELF</c:v>
                </c:pt>
                <c:pt idx="17">
                  <c:v>RES</c:v>
                </c:pt>
                <c:pt idx="18">
                  <c:v>TUR</c:v>
                </c:pt>
                <c:pt idx="19">
                  <c:v>WRI</c:v>
                </c:pt>
              </c:strCache>
            </c:strRef>
          </c:cat>
          <c:val>
            <c:numRef>
              <c:f>'29a'!$U$7:$U$26</c:f>
              <c:numCache>
                <c:formatCode>#,##0</c:formatCode>
                <c:ptCount val="20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192.06045232914315</c:v>
                </c:pt>
                <c:pt idx="11">
                  <c:v>100</c:v>
                </c:pt>
                <c:pt idx="12">
                  <c:v>88</c:v>
                </c:pt>
                <c:pt idx="13">
                  <c:v>87</c:v>
                </c:pt>
                <c:pt idx="14">
                  <c:v>80.619922391930785</c:v>
                </c:pt>
                <c:pt idx="15">
                  <c:v>67</c:v>
                </c:pt>
                <c:pt idx="16">
                  <c:v>54.318699420232264</c:v>
                </c:pt>
                <c:pt idx="17">
                  <c:v>50.124044466200424</c:v>
                </c:pt>
                <c:pt idx="18">
                  <c:v>39.155404675722266</c:v>
                </c:pt>
                <c:pt idx="19">
                  <c:v>20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333505021890297"/>
          <c:y val="5.7339513756443708E-2"/>
          <c:w val="0.15189904712850891"/>
          <c:h val="0.935780864505161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7684228705004842"/>
          <c:y val="2.05949656750572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157914430421907"/>
          <c:y val="0.25629290617848971"/>
          <c:w val="0.62947433128529129"/>
          <c:h val="0.6842105263157896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0"/>
              <c:layout>
                <c:manualLayout>
                  <c:xMode val="edge"/>
                  <c:yMode val="edge"/>
                  <c:x val="0.27789502250721881"/>
                  <c:y val="0.24942791762013733"/>
                </c:manualLayout>
              </c:layout>
              <c:dLblPos val="bestFit"/>
              <c:showCatName val="1"/>
            </c:dLbl>
            <c:dLbl>
              <c:idx val="12"/>
              <c:layout>
                <c:manualLayout>
                  <c:xMode val="edge"/>
                  <c:yMode val="edge"/>
                  <c:x val="0.29052661443936523"/>
                  <c:y val="0.18764302059496574"/>
                </c:manualLayout>
              </c:layout>
              <c:dLblPos val="bestFit"/>
              <c:showCatName val="1"/>
            </c:dLbl>
            <c:dLbl>
              <c:idx val="13"/>
              <c:layout>
                <c:manualLayout>
                  <c:xMode val="edge"/>
                  <c:yMode val="edge"/>
                  <c:x val="0.33052665555782862"/>
                  <c:y val="0.17620137299771169"/>
                </c:manualLayout>
              </c:layout>
              <c:dLblPos val="bestFit"/>
              <c:showCatName val="1"/>
            </c:dLbl>
            <c:dLbl>
              <c:idx val="14"/>
              <c:layout>
                <c:manualLayout>
                  <c:xMode val="edge"/>
                  <c:yMode val="edge"/>
                  <c:x val="0.36210563538819435"/>
                  <c:y val="0.13043478260869568"/>
                </c:manualLayout>
              </c:layout>
              <c:dLblPos val="bestFit"/>
              <c:showCatName val="1"/>
            </c:dLbl>
            <c:dLbl>
              <c:idx val="16"/>
              <c:layout>
                <c:manualLayout>
                  <c:xMode val="edge"/>
                  <c:yMode val="edge"/>
                  <c:x val="0.44631624826916971"/>
                  <c:y val="0.14874141876430211"/>
                </c:manualLayout>
              </c:layout>
              <c:dLblPos val="bestFit"/>
              <c:showCatName val="1"/>
            </c:dLbl>
            <c:dLbl>
              <c:idx val="18"/>
              <c:layout>
                <c:manualLayout>
                  <c:xMode val="edge"/>
                  <c:yMode val="edge"/>
                  <c:x val="0.48421102406560862"/>
                  <c:y val="0.14645308924485126"/>
                </c:manualLayout>
              </c:layout>
              <c:dLblPos val="bestFit"/>
              <c:showCatName val="1"/>
            </c:dLbl>
            <c:dLbl>
              <c:idx val="19"/>
              <c:layout>
                <c:manualLayout>
                  <c:xMode val="edge"/>
                  <c:yMode val="edge"/>
                  <c:x val="0.51579000389597451"/>
                  <c:y val="0.18764302059496574"/>
                </c:manualLayout>
              </c:layout>
              <c:dLblPos val="bestFit"/>
              <c:showCat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LeaderLines val="1"/>
          </c:dLbls>
          <c:cat>
            <c:strRef>
              <c:f>'29a'!$T$7:$T$26</c:f>
              <c:strCache>
                <c:ptCount val="20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GTY</c:v>
                </c:pt>
                <c:pt idx="11">
                  <c:v>HOP</c:v>
                </c:pt>
                <c:pt idx="12">
                  <c:v>BUT</c:v>
                </c:pt>
                <c:pt idx="13">
                  <c:v>ALE</c:v>
                </c:pt>
                <c:pt idx="14">
                  <c:v>RYK</c:v>
                </c:pt>
                <c:pt idx="15">
                  <c:v>OLE</c:v>
                </c:pt>
                <c:pt idx="16">
                  <c:v>ELF</c:v>
                </c:pt>
                <c:pt idx="17">
                  <c:v>RES</c:v>
                </c:pt>
                <c:pt idx="18">
                  <c:v>TUR</c:v>
                </c:pt>
                <c:pt idx="19">
                  <c:v>WRI</c:v>
                </c:pt>
              </c:strCache>
            </c:strRef>
          </c:cat>
          <c:val>
            <c:numRef>
              <c:f>'29a'!$U$7:$U$26</c:f>
              <c:numCache>
                <c:formatCode>#,##0</c:formatCode>
                <c:ptCount val="20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192.06045232914315</c:v>
                </c:pt>
                <c:pt idx="11">
                  <c:v>100</c:v>
                </c:pt>
                <c:pt idx="12">
                  <c:v>88</c:v>
                </c:pt>
                <c:pt idx="13">
                  <c:v>87</c:v>
                </c:pt>
                <c:pt idx="14">
                  <c:v>80.619922391930785</c:v>
                </c:pt>
                <c:pt idx="15">
                  <c:v>67</c:v>
                </c:pt>
                <c:pt idx="16">
                  <c:v>54.318699420232264</c:v>
                </c:pt>
                <c:pt idx="17">
                  <c:v>50.124044466200424</c:v>
                </c:pt>
                <c:pt idx="18">
                  <c:v>39.155404675722266</c:v>
                </c:pt>
                <c:pt idx="19">
                  <c:v>20</c:v>
                </c:pt>
              </c:numCache>
            </c:numRef>
          </c:val>
        </c:ser>
        <c:dLbls>
          <c:showCatName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6078462160045492"/>
          <c:y val="9.285735876432008E-2"/>
          <c:w val="0.6803934596994865"/>
          <c:h val="0.826192397210745"/>
        </c:manualLayout>
      </c:layout>
      <c:radarChart>
        <c:radarStyle val="filled"/>
        <c:ser>
          <c:idx val="0"/>
          <c:order val="0"/>
          <c:tx>
            <c:strRef>
              <c:f>'29'!$B$32</c:f>
              <c:strCache>
                <c:ptCount val="1"/>
                <c:pt idx="0">
                  <c:v>1Q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'29'!$C$31:$F$31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'29'!$C$32:$F$32</c:f>
              <c:numCache>
                <c:formatCode>#,##0</c:formatCode>
                <c:ptCount val="4"/>
                <c:pt idx="0">
                  <c:v>77</c:v>
                </c:pt>
                <c:pt idx="1">
                  <c:v>44</c:v>
                </c:pt>
                <c:pt idx="2">
                  <c:v>32.384449505025259</c:v>
                </c:pt>
                <c:pt idx="3">
                  <c:v>55</c:v>
                </c:pt>
              </c:numCache>
            </c:numRef>
          </c:val>
        </c:ser>
        <c:ser>
          <c:idx val="1"/>
          <c:order val="1"/>
          <c:tx>
            <c:strRef>
              <c:f>'29'!$B$33</c:f>
              <c:strCache>
                <c:ptCount val="1"/>
                <c:pt idx="0">
                  <c:v>2Q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cat>
            <c:strRef>
              <c:f>'29'!$C$31:$F$31</c:f>
              <c:strCache>
                <c:ptCount val="4"/>
                <c:pt idx="0">
                  <c:v>Russia</c:v>
                </c:pt>
                <c:pt idx="1">
                  <c:v>Ukraine</c:v>
                </c:pt>
                <c:pt idx="2">
                  <c:v>Czech</c:v>
                </c:pt>
                <c:pt idx="3">
                  <c:v>Poland</c:v>
                </c:pt>
              </c:strCache>
            </c:strRef>
          </c:cat>
          <c:val>
            <c:numRef>
              <c:f>'29'!$C$33:$F$33</c:f>
              <c:numCache>
                <c:formatCode>#,##0</c:formatCode>
                <c:ptCount val="4"/>
                <c:pt idx="0">
                  <c:v>51.472726865406585</c:v>
                </c:pt>
                <c:pt idx="1">
                  <c:v>66</c:v>
                </c:pt>
                <c:pt idx="2">
                  <c:v>77</c:v>
                </c:pt>
                <c:pt idx="3">
                  <c:v>74.910634193961911</c:v>
                </c:pt>
              </c:numCache>
            </c:numRef>
          </c:val>
        </c:ser>
        <c:axId val="81573376"/>
        <c:axId val="81769216"/>
      </c:radarChart>
      <c:catAx>
        <c:axId val="81573376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769216"/>
        <c:crosses val="autoZero"/>
        <c:lblAlgn val="ctr"/>
        <c:lblOffset val="100"/>
      </c:catAx>
      <c:valAx>
        <c:axId val="81769216"/>
        <c:scaling>
          <c:orientation val="minMax"/>
        </c:scaling>
        <c:axPos val="l"/>
        <c:numFmt formatCode="#,##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57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686438584632696"/>
          <c:y val="0.12857172751982773"/>
          <c:w val="9.2157039210016875E-2"/>
          <c:h val="0.1166669379346585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9117647058823528"/>
          <c:y val="2.05479910191723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378151260504199"/>
          <c:y val="0.25342522256979205"/>
          <c:w val="0.60294117647058854"/>
          <c:h val="0.6552526025002734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9"/>
              <c:layout>
                <c:manualLayout>
                  <c:xMode val="edge"/>
                  <c:yMode val="edge"/>
                  <c:x val="0.18697478991596642"/>
                  <c:y val="0.26255766302275757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1470588235294118"/>
                  <c:y val="0.18036569894606821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27100840336134457"/>
                  <c:y val="0.20547991019172332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21848739495798325"/>
                  <c:y val="0.13242038656799951"/>
                </c:manualLayout>
              </c:layout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29411764705882359"/>
                  <c:y val="0.10730617532234439"/>
                </c:manualLayout>
              </c:layout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36344537815126055"/>
                  <c:y val="0.10273995509586165"/>
                </c:manualLayout>
              </c:layout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4747899159663873"/>
                  <c:y val="0.11872172588855126"/>
                </c:manualLayout>
              </c:layout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0630252100840323"/>
                  <c:y val="0.10045684498262028"/>
                </c:manualLayout>
              </c:layout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399159663865547"/>
                  <c:y val="0.16666703826661997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  <c:showLeaderLines val="1"/>
          </c:dLbls>
          <c:cat>
            <c:strRef>
              <c:f>'29a'!$T$7:$T$26</c:f>
              <c:strCache>
                <c:ptCount val="20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GTY</c:v>
                </c:pt>
                <c:pt idx="11">
                  <c:v>HOP</c:v>
                </c:pt>
                <c:pt idx="12">
                  <c:v>BUT</c:v>
                </c:pt>
                <c:pt idx="13">
                  <c:v>ALE</c:v>
                </c:pt>
                <c:pt idx="14">
                  <c:v>RYK</c:v>
                </c:pt>
                <c:pt idx="15">
                  <c:v>OLE</c:v>
                </c:pt>
                <c:pt idx="16">
                  <c:v>ELF</c:v>
                </c:pt>
                <c:pt idx="17">
                  <c:v>RES</c:v>
                </c:pt>
                <c:pt idx="18">
                  <c:v>TUR</c:v>
                </c:pt>
                <c:pt idx="19">
                  <c:v>WRI</c:v>
                </c:pt>
              </c:strCache>
            </c:strRef>
          </c:cat>
          <c:val>
            <c:numRef>
              <c:f>'29a'!$U$7:$U$26</c:f>
              <c:numCache>
                <c:formatCode>#,##0</c:formatCode>
                <c:ptCount val="20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192.06045232914315</c:v>
                </c:pt>
                <c:pt idx="11">
                  <c:v>100</c:v>
                </c:pt>
                <c:pt idx="12">
                  <c:v>88</c:v>
                </c:pt>
                <c:pt idx="13">
                  <c:v>87</c:v>
                </c:pt>
                <c:pt idx="14">
                  <c:v>80.619922391930785</c:v>
                </c:pt>
                <c:pt idx="15">
                  <c:v>67</c:v>
                </c:pt>
                <c:pt idx="16">
                  <c:v>54.318699420232264</c:v>
                </c:pt>
                <c:pt idx="17">
                  <c:v>50.124044466200424</c:v>
                </c:pt>
                <c:pt idx="18">
                  <c:v>39.155404675722266</c:v>
                </c:pt>
                <c:pt idx="19">
                  <c:v>20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9287251226847535"/>
          <c:y val="3.189069606293607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07760719177311"/>
          <c:y val="0.22551277930219085"/>
          <c:w val="0.62473922452180086"/>
          <c:h val="0.67881624476821079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61844990346956796"/>
                  <c:y val="0.16400929403795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49266348242490998"/>
                  <c:y val="0.8929394897622100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2012623682815127"/>
                  <c:y val="0.23462440674874396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29140520875345738"/>
                  <c:y val="0.15034185286812723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362788593235287"/>
                  <c:y val="0.12984069111338259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6058774032801927"/>
                  <c:y val="5.922557840259556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2138451049960396"/>
                  <c:y val="6.378139212587215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612168771637456"/>
                  <c:y val="7.744883329570190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895280347714294"/>
                  <c:y val="0.10933952935863799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668872979054028"/>
                  <c:y val="9.794999505044653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555669294723875"/>
                  <c:y val="0.1617313871763187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9246881585546866"/>
          <c:y val="3.181818181818180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062776893036672"/>
          <c:y val="0.17500000000000002"/>
          <c:w val="0.68410111722541578"/>
          <c:h val="0.74318181818181839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5543938717575998"/>
                  <c:y val="0.2318181818181818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Mode val="edge"/>
                  <c:yMode val="edge"/>
                  <c:x val="0.69246932661043592"/>
                  <c:y val="0.37045454545454554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Mode val="edge"/>
                  <c:yMode val="edge"/>
                  <c:x val="0.71338985007298683"/>
                  <c:y val="0.5590909090909090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Mode val="edge"/>
                  <c:yMode val="edge"/>
                  <c:x val="0.62133954683776271"/>
                  <c:y val="0.70681818181818179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48535614433118168"/>
                  <c:y val="0.79545454545454541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32426811366953956"/>
                  <c:y val="0.75909090909090904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20920523462550938"/>
                  <c:y val="0.6272727272727273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17782444943168293"/>
                  <c:y val="0.46818181818181825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20292907758674411"/>
                  <c:y val="0.34772727272727277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6987475266690708"/>
                  <c:y val="0.26590909090909098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33263632305455992"/>
                  <c:y val="0.2250000000000000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255282483249776"/>
                  <c:y val="0.1295454545454546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5983300355587616"/>
                  <c:y val="5.9090909090909097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2050252159727386"/>
                  <c:y val="6.363636363636363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6025151617612053"/>
                  <c:y val="7.727272727272728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790845840871228"/>
                  <c:y val="0.109090909090909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556540064130398"/>
                  <c:y val="9.77272727272727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43938717575998"/>
                  <c:y val="0.1613636363636363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24008350730688935"/>
          <c:y val="3.623201225661040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14196242171189982"/>
          <c:y val="0.3152185066325105"/>
          <c:w val="0.70563674321503134"/>
          <c:h val="0.48188576301291841"/>
        </c:manualLayout>
      </c:layout>
      <c:pie3D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6096033402922757"/>
                  <c:y val="0.1739136588317299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Mode val="edge"/>
                  <c:yMode val="edge"/>
                  <c:x val="0.82463465553235904"/>
                  <c:y val="0.27898649437590017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Mode val="edge"/>
                  <c:yMode val="edge"/>
                  <c:x val="0.85386221294363263"/>
                  <c:y val="0.62681381203935993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Mode val="edge"/>
                  <c:yMode val="edge"/>
                  <c:x val="0.70146137787056362"/>
                  <c:y val="0.7717418610658016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49269311064718163"/>
                  <c:y val="0.8043506720967508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26931106471816285"/>
                  <c:y val="0.77536506229146263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11691022964509394"/>
                  <c:y val="0.70652423900390271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7.724425887265135E-2"/>
                  <c:y val="0.41304493972535855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11482254697286012"/>
                  <c:y val="0.2753632931502390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1711899791231737"/>
                  <c:y val="0.22101527476532346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31106471816283937"/>
                  <c:y val="0.18116006128305195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148225469728592"/>
                  <c:y val="0.2065224698626792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5908141962421725"/>
                  <c:y val="9.4203231867187015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1962421711899794"/>
                  <c:y val="0.101449634318509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5929018789144055"/>
                  <c:y val="0.1231888416724753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686847599164952"/>
                  <c:y val="0.1739136588317299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444676409185787"/>
                  <c:y val="0.1557976527034247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323590814196233"/>
                  <c:y val="0.2572472870219337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26377978109984507"/>
          <c:y val="3.66301676617146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740233164132839E-2"/>
          <c:y val="0.13186860358217287"/>
          <c:w val="0.87401658812187433"/>
          <c:h val="0.6849841352740644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'29a'!$V$58:$V$68</c:f>
              <c:numCache>
                <c:formatCode>0.00%</c:formatCode>
                <c:ptCount val="11"/>
                <c:pt idx="0">
                  <c:v>0.12474848042784382</c:v>
                </c:pt>
                <c:pt idx="1">
                  <c:v>0.10507705507296274</c:v>
                </c:pt>
                <c:pt idx="2">
                  <c:v>0.10433509272146937</c:v>
                </c:pt>
                <c:pt idx="3">
                  <c:v>0.10320101562667079</c:v>
                </c:pt>
                <c:pt idx="4">
                  <c:v>0.1031273479771839</c:v>
                </c:pt>
                <c:pt idx="5">
                  <c:v>0.10206693853187221</c:v>
                </c:pt>
                <c:pt idx="6">
                  <c:v>8.8117790265849677E-2</c:v>
                </c:pt>
                <c:pt idx="7">
                  <c:v>7.3426134240112781E-2</c:v>
                </c:pt>
                <c:pt idx="8">
                  <c:v>5.3948066100275367E-2</c:v>
                </c:pt>
                <c:pt idx="9">
                  <c:v>5.3689294372842152E-2</c:v>
                </c:pt>
                <c:pt idx="10">
                  <c:v>8.8262784662917329E-2</c:v>
                </c:pt>
              </c:numCache>
            </c:numRef>
          </c:val>
        </c:ser>
        <c:gapWidth val="100"/>
        <c:axId val="82693120"/>
        <c:axId val="82703104"/>
      </c:barChart>
      <c:catAx>
        <c:axId val="82693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2703104"/>
        <c:crosses val="autoZero"/>
        <c:auto val="1"/>
        <c:lblAlgn val="ctr"/>
        <c:lblOffset val="100"/>
        <c:tickLblSkip val="1"/>
        <c:tickMarkSkip val="1"/>
      </c:catAx>
      <c:valAx>
        <c:axId val="82703104"/>
        <c:scaling>
          <c:orientation val="minMax"/>
        </c:scaling>
        <c:axPos val="l"/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269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Udziały rynkowe na rynku usługi Z</a:t>
            </a:r>
          </a:p>
        </c:rich>
      </c:tx>
      <c:layout>
        <c:manualLayout>
          <c:xMode val="edge"/>
          <c:yMode val="edge"/>
          <c:x val="0.19415448851774533"/>
          <c:y val="3.17461020454711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40083507306892"/>
          <c:y val="0.17460356125009135"/>
          <c:w val="0.6847599164926933"/>
          <c:h val="0.74376581935103869"/>
        </c:manualLayout>
      </c:layout>
      <c:pieChart>
        <c:varyColors val="1"/>
        <c:ser>
          <c:idx val="0"/>
          <c:order val="0"/>
          <c:tx>
            <c:strRef>
              <c:f>'29a'!$C$6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Mode val="edge"/>
                  <c:yMode val="edge"/>
                  <c:x val="0.55532359081419624"/>
                  <c:y val="0.2290254504708990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Mode val="edge"/>
                  <c:yMode val="edge"/>
                  <c:x val="0.6931106471816284"/>
                  <c:y val="0.3741504883930529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Mode val="edge"/>
                  <c:yMode val="edge"/>
                  <c:x val="0.72025052192066796"/>
                  <c:y val="0.56009194323081268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Mode val="edge"/>
                  <c:yMode val="edge"/>
                  <c:x val="0.62630480167014624"/>
                  <c:y val="0.70975213858803365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0.48851774530271402"/>
                  <c:y val="0.79592012985431249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0.32776617954070986"/>
                  <c:y val="0.75737129165624051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21294363256784976"/>
                  <c:y val="0.62811930475682209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17745302713987474"/>
                  <c:y val="0.4671212158119326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Mode val="edge"/>
                  <c:yMode val="edge"/>
                  <c:x val="0.20668058455114824"/>
                  <c:y val="0.34920712250018265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6931106471816285"/>
                  <c:y val="0.26530670995143757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Mode val="edge"/>
                  <c:yMode val="edge"/>
                  <c:x val="0.34029227557411279"/>
                  <c:y val="0.226757871753365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1"/>
              <c:layout>
                <c:manualLayout>
                  <c:xMode val="edge"/>
                  <c:yMode val="edge"/>
                  <c:x val="0.51148225469728592"/>
                  <c:y val="0.1292519868994183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Mode val="edge"/>
                  <c:yMode val="edge"/>
                  <c:x val="0.35908141962421725"/>
                  <c:y val="5.895704665587499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3"/>
              <c:layout>
                <c:manualLayout>
                  <c:xMode val="edge"/>
                  <c:yMode val="edge"/>
                  <c:x val="0.41962421711899794"/>
                  <c:y val="6.349220409094233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4"/>
              <c:layout>
                <c:manualLayout>
                  <c:xMode val="edge"/>
                  <c:yMode val="edge"/>
                  <c:x val="0.45929018789144055"/>
                  <c:y val="7.7097676396144246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6"/>
              <c:layout>
                <c:manualLayout>
                  <c:xMode val="edge"/>
                  <c:yMode val="edge"/>
                  <c:x val="0.49686847599164952"/>
                  <c:y val="0.1088437784416154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8"/>
              <c:layout>
                <c:manualLayout>
                  <c:xMode val="edge"/>
                  <c:yMode val="edge"/>
                  <c:x val="0.53444676409185787"/>
                  <c:y val="9.7505884853947108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9"/>
              <c:layout>
                <c:manualLayout>
                  <c:xMode val="edge"/>
                  <c:yMode val="edge"/>
                  <c:x val="0.55323590814196233"/>
                  <c:y val="0.1609980889448894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</c:dLbls>
          <c:cat>
            <c:strRef>
              <c:f>'29a'!$T$58:$T$68</c:f>
              <c:strCache>
                <c:ptCount val="11"/>
                <c:pt idx="0">
                  <c:v>QRY</c:v>
                </c:pt>
                <c:pt idx="1">
                  <c:v>ABC</c:v>
                </c:pt>
                <c:pt idx="2">
                  <c:v>OPS</c:v>
                </c:pt>
                <c:pt idx="3">
                  <c:v>REW</c:v>
                </c:pt>
                <c:pt idx="4">
                  <c:v>OIO</c:v>
                </c:pt>
                <c:pt idx="5">
                  <c:v>BLE</c:v>
                </c:pt>
                <c:pt idx="6">
                  <c:v>BAT</c:v>
                </c:pt>
                <c:pt idx="7">
                  <c:v>BIP</c:v>
                </c:pt>
                <c:pt idx="8">
                  <c:v>MMN</c:v>
                </c:pt>
                <c:pt idx="9">
                  <c:v>XYZ</c:v>
                </c:pt>
                <c:pt idx="10">
                  <c:v>Pozostałe 10</c:v>
                </c:pt>
              </c:strCache>
            </c:strRef>
          </c:cat>
          <c:val>
            <c:numRef>
              <c:f>'29a'!$U$58:$U$68</c:f>
              <c:numCache>
                <c:formatCode>#,##0</c:formatCode>
                <c:ptCount val="11"/>
                <c:pt idx="0">
                  <c:v>1100</c:v>
                </c:pt>
                <c:pt idx="1">
                  <c:v>926.54243309292065</c:v>
                </c:pt>
                <c:pt idx="2">
                  <c:v>920</c:v>
                </c:pt>
                <c:pt idx="3">
                  <c:v>910</c:v>
                </c:pt>
                <c:pt idx="4">
                  <c:v>909.35041762306309</c:v>
                </c:pt>
                <c:pt idx="5">
                  <c:v>900</c:v>
                </c:pt>
                <c:pt idx="6">
                  <c:v>777</c:v>
                </c:pt>
                <c:pt idx="7">
                  <c:v>647.45275763773157</c:v>
                </c:pt>
                <c:pt idx="8">
                  <c:v>475.70016489802146</c:v>
                </c:pt>
                <c:pt idx="9">
                  <c:v>473.41838239293367</c:v>
                </c:pt>
                <c:pt idx="10">
                  <c:v>778.27852328322888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39622641509433976"/>
          <c:y val="3.968269346281879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2938005390835577"/>
          <c:y val="0.15873077385127521"/>
          <c:w val="0.83288409703504052"/>
          <c:h val="0.57143078586459051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72324224"/>
        <c:axId val="72325760"/>
      </c:lineChart>
      <c:catAx>
        <c:axId val="723242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325760"/>
        <c:crosses val="autoZero"/>
        <c:auto val="1"/>
        <c:lblAlgn val="ctr"/>
        <c:lblOffset val="100"/>
        <c:tickLblSkip val="2"/>
        <c:tickMarkSkip val="1"/>
      </c:catAx>
      <c:valAx>
        <c:axId val="72325760"/>
        <c:scaling>
          <c:orientation val="minMax"/>
          <c:max val="5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324224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39787798408488079"/>
          <c:y val="3.93700787401574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0.1273209549071618"/>
          <c:y val="0.16141732283464569"/>
          <c:w val="0.83554376657824947"/>
          <c:h val="0.57086614173228323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72337280"/>
        <c:axId val="72338816"/>
      </c:lineChart>
      <c:catAx>
        <c:axId val="72337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338816"/>
        <c:crosses val="autoZero"/>
        <c:auto val="1"/>
        <c:lblAlgn val="ctr"/>
        <c:lblOffset val="100"/>
        <c:tickLblSkip val="2"/>
        <c:tickMarkSkip val="1"/>
      </c:catAx>
      <c:valAx>
        <c:axId val="72338816"/>
        <c:scaling>
          <c:orientation val="minMax"/>
          <c:max val="370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33728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5019404915912026"/>
          <c:y val="3.952576798296995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6.2095730918499382E-2"/>
          <c:y val="0.15810307193187981"/>
          <c:w val="0.91979301423027182"/>
          <c:h val="0.56521848215647041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72116864"/>
        <c:axId val="72126848"/>
      </c:lineChart>
      <c:catAx>
        <c:axId val="72116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126848"/>
        <c:crosses val="autoZero"/>
        <c:auto val="1"/>
        <c:lblAlgn val="ctr"/>
        <c:lblOffset val="100"/>
        <c:tickLblSkip val="1"/>
        <c:tickMarkSkip val="1"/>
      </c:catAx>
      <c:valAx>
        <c:axId val="72126848"/>
        <c:scaling>
          <c:orientation val="minMax"/>
          <c:max val="5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116864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751449446777763E-2"/>
          <c:y val="7.5144614715914479E-2"/>
          <c:w val="0.75319994108484245"/>
          <c:h val="0.79479880949524928"/>
        </c:manualLayout>
      </c:layout>
      <c:lineChart>
        <c:grouping val="standard"/>
        <c:ser>
          <c:idx val="0"/>
          <c:order val="0"/>
          <c:tx>
            <c:strRef>
              <c:f>'29c'!$W$8</c:f>
              <c:strCache>
                <c:ptCount val="1"/>
                <c:pt idx="0">
                  <c:v>2005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'29c'!$X$8:$AA$8</c:f>
              <c:numCache>
                <c:formatCode>#,##0</c:formatCode>
                <c:ptCount val="4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</c:numCache>
            </c:numRef>
          </c:val>
        </c:ser>
        <c:ser>
          <c:idx val="1"/>
          <c:order val="1"/>
          <c:tx>
            <c:strRef>
              <c:f>'29c'!$W$9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'29c'!$X$9:$AA$9</c:f>
              <c:numCache>
                <c:formatCode>#,##0</c:formatCode>
                <c:ptCount val="4"/>
                <c:pt idx="0">
                  <c:v>222</c:v>
                </c:pt>
                <c:pt idx="1">
                  <c:v>351.75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2"/>
          <c:order val="2"/>
          <c:tx>
            <c:strRef>
              <c:f>'29c'!$W$10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'29c'!$X$10:$AA$10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ser>
          <c:idx val="3"/>
          <c:order val="3"/>
          <c:tx>
            <c:strRef>
              <c:f>'29c'!$W$11</c:f>
              <c:strCache>
                <c:ptCount val="1"/>
                <c:pt idx="0">
                  <c:v>2008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'29c'!$X$11:$AA$11</c:f>
              <c:numCache>
                <c:formatCode>#,##0</c:formatCode>
                <c:ptCount val="4"/>
                <c:pt idx="0">
                  <c:v>340</c:v>
                </c:pt>
                <c:pt idx="1">
                  <c:v>320</c:v>
                </c:pt>
                <c:pt idx="2">
                  <c:v>345</c:v>
                </c:pt>
                <c:pt idx="3">
                  <c:v>320</c:v>
                </c:pt>
              </c:numCache>
            </c:numRef>
          </c:val>
        </c:ser>
        <c:marker val="1"/>
        <c:axId val="84321408"/>
        <c:axId val="84323328"/>
      </c:lineChart>
      <c:catAx>
        <c:axId val="843214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323328"/>
        <c:crosses val="autoZero"/>
        <c:auto val="1"/>
        <c:lblAlgn val="ctr"/>
        <c:lblOffset val="100"/>
        <c:tickLblSkip val="1"/>
        <c:tickMarkSkip val="1"/>
      </c:catAx>
      <c:valAx>
        <c:axId val="84323328"/>
        <c:scaling>
          <c:orientation val="minMax"/>
          <c:min val="2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321408"/>
        <c:crosses val="autoZero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06109769650674"/>
          <c:y val="0.34971147617790965"/>
          <c:w val="0.12431455338293515"/>
          <c:h val="0.245665086571258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250965250965251"/>
          <c:y val="6.6210193283999727E-2"/>
          <c:w val="0.78957528957528955"/>
          <c:h val="0.74886011714316936"/>
        </c:manualLayout>
      </c:layout>
      <c:bubbleChart>
        <c:ser>
          <c:idx val="0"/>
          <c:order val="0"/>
          <c:tx>
            <c:strRef>
              <c:f>'29'!$B$57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Mode val="edge"/>
                  <c:yMode val="edge"/>
                  <c:x val="0.50965250965250952"/>
                  <c:y val="9.58906247561375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'29'!$C$57</c:f>
              <c:numCache>
                <c:formatCode>0%</c:formatCode>
                <c:ptCount val="1"/>
                <c:pt idx="0">
                  <c:v>0.17</c:v>
                </c:pt>
              </c:numCache>
            </c:numRef>
          </c:xVal>
          <c:yVal>
            <c:numRef>
              <c:f>'29'!$D$57</c:f>
              <c:numCache>
                <c:formatCode>0%</c:formatCode>
                <c:ptCount val="1"/>
                <c:pt idx="0">
                  <c:v>5.5E-2</c:v>
                </c:pt>
              </c:numCache>
            </c:numRef>
          </c:yVal>
          <c:bubbleSize>
            <c:numRef>
              <c:f>'29'!$E$57</c:f>
              <c:numCache>
                <c:formatCode>#,##0</c:formatCode>
                <c:ptCount val="1"/>
                <c:pt idx="0">
                  <c:v>500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'29'!$B$58</c:f>
              <c:strCache>
                <c:ptCount val="1"/>
                <c:pt idx="0">
                  <c:v>Ukraine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Mode val="edge"/>
                  <c:yMode val="edge"/>
                  <c:x val="0.80888030888030882"/>
                  <c:y val="0.2168954607579302"/>
                </c:manualLayout>
              </c:layout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'29'!$C$58</c:f>
              <c:numCache>
                <c:formatCode>0%</c:formatCode>
                <c:ptCount val="1"/>
                <c:pt idx="0">
                  <c:v>0.2</c:v>
                </c:pt>
              </c:numCache>
            </c:numRef>
          </c:xVal>
          <c:yVal>
            <c:numRef>
              <c:f>'29'!$D$58</c:f>
              <c:numCache>
                <c:formatCode>0%</c:formatCode>
                <c:ptCount val="1"/>
                <c:pt idx="0">
                  <c:v>4.4999999999999998E-2</c:v>
                </c:pt>
              </c:numCache>
            </c:numRef>
          </c:yVal>
          <c:bubbleSize>
            <c:numRef>
              <c:f>'29'!$E$58</c:f>
              <c:numCache>
                <c:formatCode>#,##0</c:formatCode>
                <c:ptCount val="1"/>
                <c:pt idx="0">
                  <c:v>214.50000000000003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'29'!$B$59</c:f>
              <c:strCache>
                <c:ptCount val="1"/>
                <c:pt idx="0">
                  <c:v>Czech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Mode val="edge"/>
                  <c:yMode val="edge"/>
                  <c:x val="0.23166023166023172"/>
                  <c:y val="0.34018340687296417"/>
                </c:manualLayout>
              </c:layout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'29'!$C$59</c:f>
              <c:numCache>
                <c:formatCode>0%</c:formatCode>
                <c:ptCount val="1"/>
                <c:pt idx="0">
                  <c:v>2.5000000000000001E-2</c:v>
                </c:pt>
              </c:numCache>
            </c:numRef>
          </c:xVal>
          <c:yVal>
            <c:numRef>
              <c:f>'29'!$D$59</c:f>
              <c:numCache>
                <c:formatCode>0%</c:formatCode>
                <c:ptCount val="1"/>
                <c:pt idx="0">
                  <c:v>3.5000000000000003E-2</c:v>
                </c:pt>
              </c:numCache>
            </c:numRef>
          </c:yVal>
          <c:bubbleSize>
            <c:numRef>
              <c:f>'29'!$E$59</c:f>
              <c:numCache>
                <c:formatCode>#,##0</c:formatCode>
                <c:ptCount val="1"/>
                <c:pt idx="0">
                  <c:v>62.5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'29'!$B$60</c:f>
              <c:strCache>
                <c:ptCount val="1"/>
                <c:pt idx="0">
                  <c:v>Poland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Mode val="edge"/>
                  <c:yMode val="edge"/>
                  <c:x val="0.38610038610038616"/>
                  <c:y val="0.43150781140261896"/>
                </c:manualLayout>
              </c:layout>
              <c:dLblPos val="r"/>
              <c:showSerNam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SerName val="1"/>
          </c:dLbls>
          <c:xVal>
            <c:numRef>
              <c:f>'29'!$C$60</c:f>
              <c:numCache>
                <c:formatCode>0%</c:formatCode>
                <c:ptCount val="1"/>
                <c:pt idx="0">
                  <c:v>0.05</c:v>
                </c:pt>
              </c:numCache>
            </c:numRef>
          </c:xVal>
          <c:yVal>
            <c:numRef>
              <c:f>'29'!$D$60</c:f>
              <c:numCache>
                <c:formatCode>0%</c:formatCode>
                <c:ptCount val="1"/>
                <c:pt idx="0">
                  <c:v>3.2000000000000001E-2</c:v>
                </c:pt>
              </c:numCache>
            </c:numRef>
          </c:yVal>
          <c:bubbleSize>
            <c:numRef>
              <c:f>'29'!$E$60</c:f>
              <c:numCache>
                <c:formatCode>#,##0</c:formatCode>
                <c:ptCount val="1"/>
                <c:pt idx="0">
                  <c:v>195</c:v>
                </c:pt>
              </c:numCache>
            </c:numRef>
          </c:bubbleSize>
          <c:bubble3D val="1"/>
        </c:ser>
        <c:bubbleScale val="125"/>
        <c:axId val="82520704"/>
        <c:axId val="81224448"/>
      </c:bubbleChart>
      <c:valAx>
        <c:axId val="82520704"/>
        <c:scaling>
          <c:orientation val="minMax"/>
          <c:min val="0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Market Growth</a:t>
                </a:r>
              </a:p>
            </c:rich>
          </c:tx>
          <c:layout>
            <c:manualLayout>
              <c:xMode val="edge"/>
              <c:yMode val="edge"/>
              <c:x val="0.4420849420849422"/>
              <c:y val="0.9018284947303411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224448"/>
        <c:crosses val="autoZero"/>
        <c:crossBetween val="midCat"/>
      </c:valAx>
      <c:valAx>
        <c:axId val="81224448"/>
        <c:scaling>
          <c:orientation val="minMax"/>
          <c:min val="0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Market Share</a:t>
                </a:r>
              </a:p>
            </c:rich>
          </c:tx>
          <c:layout>
            <c:manualLayout>
              <c:xMode val="edge"/>
              <c:yMode val="edge"/>
              <c:x val="3.0888030888030892E-2"/>
              <c:y val="0.32876785630675731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25207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591240875912441E-2"/>
          <c:y val="0.12968299711815562"/>
          <c:w val="0.76094890510948932"/>
          <c:h val="0.74063400576368887"/>
        </c:manualLayout>
      </c:layout>
      <c:lineChart>
        <c:grouping val="standard"/>
        <c:ser>
          <c:idx val="0"/>
          <c:order val="0"/>
          <c:tx>
            <c:strRef>
              <c:f>'29c'!$W$26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'29c'!$X$26:$AA$26</c:f>
              <c:numCache>
                <c:formatCode>#,##0</c:formatCode>
                <c:ptCount val="4"/>
                <c:pt idx="0">
                  <c:v>250</c:v>
                </c:pt>
                <c:pt idx="1">
                  <c:v>333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1"/>
          <c:order val="1"/>
          <c:tx>
            <c:strRef>
              <c:f>'29c'!$W$27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'29c'!$X$27:$AA$27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marker val="1"/>
        <c:axId val="84360192"/>
        <c:axId val="72418048"/>
      </c:lineChart>
      <c:catAx>
        <c:axId val="843601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418048"/>
        <c:crosses val="autoZero"/>
        <c:auto val="1"/>
        <c:lblAlgn val="ctr"/>
        <c:lblOffset val="100"/>
        <c:tickLblSkip val="1"/>
        <c:tickMarkSkip val="1"/>
      </c:catAx>
      <c:valAx>
        <c:axId val="72418048"/>
        <c:scaling>
          <c:orientation val="minMax"/>
          <c:max val="380"/>
          <c:min val="22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4360192"/>
        <c:crosses val="autoZero"/>
        <c:crossBetween val="between"/>
        <c:majorUnit val="4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861313868613155"/>
          <c:y val="0.41210374639769459"/>
          <c:w val="0.11678832116788321"/>
          <c:h val="0.123919308357348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43184951305201E-2"/>
          <c:y val="0.11494285128987992"/>
          <c:w val="0.88706897318450662"/>
          <c:h val="0.75574924723096071"/>
        </c:manualLayout>
      </c:layout>
      <c:lineChart>
        <c:grouping val="standard"/>
        <c:ser>
          <c:idx val="0"/>
          <c:order val="0"/>
          <c:tx>
            <c:strRef>
              <c:f>'29c'!$W$26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8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showSerName val="1"/>
            </c:dLbl>
            <c:delete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'29c'!$X$26:$AA$26</c:f>
              <c:numCache>
                <c:formatCode>#,##0</c:formatCode>
                <c:ptCount val="4"/>
                <c:pt idx="0">
                  <c:v>250</c:v>
                </c:pt>
                <c:pt idx="1">
                  <c:v>333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1"/>
          <c:order val="1"/>
          <c:tx>
            <c:strRef>
              <c:f>'29c'!$W$27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1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showSerName val="1"/>
            </c:dLbl>
            <c:delete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'29c'!$X$27:$AA$27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marker val="1"/>
        <c:axId val="72472832"/>
        <c:axId val="72482816"/>
      </c:lineChart>
      <c:catAx>
        <c:axId val="724728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482816"/>
        <c:crosses val="autoZero"/>
        <c:auto val="1"/>
        <c:lblAlgn val="ctr"/>
        <c:lblOffset val="100"/>
        <c:tickLblSkip val="1"/>
        <c:tickMarkSkip val="1"/>
      </c:catAx>
      <c:valAx>
        <c:axId val="72482816"/>
        <c:scaling>
          <c:orientation val="minMax"/>
          <c:max val="380"/>
          <c:min val="22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472832"/>
        <c:crosses val="autoZero"/>
        <c:crossBetween val="between"/>
        <c:majorUnit val="4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743184951305201E-2"/>
          <c:y val="7.4712853338421967E-2"/>
          <c:w val="0.88524747631965151"/>
          <c:h val="0.79597924518241858"/>
        </c:manualLayout>
      </c:layout>
      <c:lineChart>
        <c:grouping val="standard"/>
        <c:ser>
          <c:idx val="0"/>
          <c:order val="0"/>
          <c:tx>
            <c:strRef>
              <c:f>'29c'!$W$26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1117292262400911E-2"/>
                  <c:y val="4.1295687682852703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6563443279575751E-2"/>
                  <c:y val="5.4783570336572981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2938766718808556E-2"/>
                  <c:y val="4.2912033440624248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8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'29c'!$X$26:$AA$26</c:f>
              <c:numCache>
                <c:formatCode>#,##0</c:formatCode>
                <c:ptCount val="4"/>
                <c:pt idx="0">
                  <c:v>250</c:v>
                </c:pt>
                <c:pt idx="1">
                  <c:v>333</c:v>
                </c:pt>
                <c:pt idx="2">
                  <c:v>300</c:v>
                </c:pt>
                <c:pt idx="3">
                  <c:v>352.7</c:v>
                </c:pt>
              </c:numCache>
            </c:numRef>
          </c:val>
        </c:ser>
        <c:ser>
          <c:idx val="1"/>
          <c:order val="1"/>
          <c:tx>
            <c:strRef>
              <c:f>'29c'!$W$27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2.5652801667835162E-2"/>
                  <c:y val="3.7891029238405829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3849430738996739E-2"/>
                  <c:y val="-5.780674299853002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117269853953342E-2"/>
                  <c:y val="-6.195524776931434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'29c'!$X$27:$AA$27</c:f>
              <c:numCache>
                <c:formatCode>#,##0</c:formatCode>
                <c:ptCount val="4"/>
                <c:pt idx="0">
                  <c:v>323.25063469108704</c:v>
                </c:pt>
                <c:pt idx="1">
                  <c:v>356</c:v>
                </c:pt>
                <c:pt idx="2">
                  <c:v>313</c:v>
                </c:pt>
                <c:pt idx="3">
                  <c:v>322</c:v>
                </c:pt>
              </c:numCache>
            </c:numRef>
          </c:val>
        </c:ser>
        <c:marker val="1"/>
        <c:axId val="72515968"/>
        <c:axId val="72517504"/>
      </c:lineChart>
      <c:catAx>
        <c:axId val="725159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517504"/>
        <c:crosses val="autoZero"/>
        <c:auto val="1"/>
        <c:lblAlgn val="ctr"/>
        <c:lblOffset val="100"/>
        <c:tickLblSkip val="1"/>
        <c:tickMarkSkip val="1"/>
      </c:catAx>
      <c:valAx>
        <c:axId val="72517504"/>
        <c:scaling>
          <c:orientation val="minMax"/>
          <c:max val="380"/>
          <c:min val="22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515968"/>
        <c:crosses val="autoZero"/>
        <c:crossBetween val="between"/>
        <c:majorUnit val="4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27820518521815"/>
          <c:y val="0.7068985354327616"/>
          <c:w val="0.21675812691777471"/>
          <c:h val="0.152299277959090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0642201834862387"/>
          <c:y val="8.2018927444794942E-2"/>
          <c:w val="0.86788990825688084"/>
          <c:h val="0.66246056782334373"/>
        </c:manualLayout>
      </c:layout>
      <c:lineChart>
        <c:grouping val="standard"/>
        <c:ser>
          <c:idx val="0"/>
          <c:order val="0"/>
          <c:tx>
            <c:strRef>
              <c:f>'29c'!$C$8</c:f>
              <c:strCache>
                <c:ptCount val="1"/>
                <c:pt idx="0">
                  <c:v>Średnia cena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00"/>
                </a:solidFill>
                <a:prstDash val="sysDash"/>
              </a:ln>
            </c:spPr>
            <c:trendlineType val="linear"/>
          </c:trendline>
          <c:cat>
            <c:multiLvlStrRef>
              <c:f>'29c'!$D$6:$S$7</c:f>
              <c:multiLvlStrCache>
                <c:ptCount val="16"/>
                <c:lvl>
                  <c:pt idx="0">
                    <c:v>1Q</c:v>
                  </c:pt>
                  <c:pt idx="1">
                    <c:v>2Q</c:v>
                  </c:pt>
                  <c:pt idx="2">
                    <c:v>3Q</c:v>
                  </c:pt>
                  <c:pt idx="3">
                    <c:v>4Q</c:v>
                  </c:pt>
                  <c:pt idx="4">
                    <c:v>1Q</c:v>
                  </c:pt>
                  <c:pt idx="5">
                    <c:v>2Q</c:v>
                  </c:pt>
                  <c:pt idx="6">
                    <c:v>3Q</c:v>
                  </c:pt>
                  <c:pt idx="7">
                    <c:v>4Q</c:v>
                  </c:pt>
                  <c:pt idx="8">
                    <c:v>1Q</c:v>
                  </c:pt>
                  <c:pt idx="9">
                    <c:v>2Q</c:v>
                  </c:pt>
                  <c:pt idx="10">
                    <c:v>3Q</c:v>
                  </c:pt>
                  <c:pt idx="11">
                    <c:v>4Q</c:v>
                  </c:pt>
                  <c:pt idx="12">
                    <c:v>1Q</c:v>
                  </c:pt>
                  <c:pt idx="13">
                    <c:v>2Q</c:v>
                  </c:pt>
                  <c:pt idx="14">
                    <c:v>3Q</c:v>
                  </c:pt>
                  <c:pt idx="15">
                    <c:v>4Q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</c:lvl>
              </c:multiLvlStrCache>
            </c:multiLvlStrRef>
          </c:cat>
          <c:val>
            <c:numRef>
              <c:f>'29c'!$D$8:$S$8</c:f>
              <c:numCache>
                <c:formatCode>#,##0</c:formatCode>
                <c:ptCount val="16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  <c:pt idx="4">
                  <c:v>310</c:v>
                </c:pt>
                <c:pt idx="5">
                  <c:v>351.75</c:v>
                </c:pt>
                <c:pt idx="6">
                  <c:v>332.75</c:v>
                </c:pt>
                <c:pt idx="7">
                  <c:v>352.7</c:v>
                </c:pt>
                <c:pt idx="8">
                  <c:v>323.25063469108704</c:v>
                </c:pt>
                <c:pt idx="9">
                  <c:v>356</c:v>
                </c:pt>
                <c:pt idx="10">
                  <c:v>333</c:v>
                </c:pt>
                <c:pt idx="11">
                  <c:v>370</c:v>
                </c:pt>
                <c:pt idx="12">
                  <c:v>340</c:v>
                </c:pt>
                <c:pt idx="13">
                  <c:v>365</c:v>
                </c:pt>
                <c:pt idx="14">
                  <c:v>345</c:v>
                </c:pt>
                <c:pt idx="15">
                  <c:v>366</c:v>
                </c:pt>
              </c:numCache>
            </c:numRef>
          </c:val>
        </c:ser>
        <c:marker val="1"/>
        <c:axId val="72546560"/>
        <c:axId val="77987840"/>
      </c:lineChart>
      <c:catAx>
        <c:axId val="725465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7987840"/>
        <c:crosses val="autoZero"/>
        <c:auto val="1"/>
        <c:lblAlgn val="ctr"/>
        <c:lblOffset val="100"/>
        <c:tickLblSkip val="1"/>
        <c:tickMarkSkip val="1"/>
      </c:catAx>
      <c:valAx>
        <c:axId val="77987840"/>
        <c:scaling>
          <c:orientation val="minMax"/>
          <c:max val="380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254656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Wykres z nieposortowanymi seriami</a:t>
            </a:r>
          </a:p>
        </c:rich>
      </c:tx>
      <c:layout>
        <c:manualLayout>
          <c:xMode val="edge"/>
          <c:yMode val="edge"/>
          <c:x val="0.24590207675545875"/>
          <c:y val="3.44828553869639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539333837328253E-2"/>
          <c:y val="0.11206928000763294"/>
          <c:w val="0.83424556410370443"/>
          <c:h val="0.7471285333842197"/>
        </c:manualLayout>
      </c:layout>
      <c:lineChart>
        <c:grouping val="standard"/>
        <c:ser>
          <c:idx val="0"/>
          <c:order val="0"/>
          <c:tx>
            <c:strRef>
              <c:f>'29c'!$AL$7</c:f>
              <c:strCache>
                <c:ptCount val="1"/>
                <c:pt idx="0">
                  <c:v>2005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'29c'!$AM$7:$AP$7</c:f>
              <c:numCache>
                <c:formatCode>#,##0</c:formatCode>
                <c:ptCount val="4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</c:numCache>
            </c:numRef>
          </c:val>
        </c:ser>
        <c:ser>
          <c:idx val="1"/>
          <c:order val="1"/>
          <c:tx>
            <c:strRef>
              <c:f>'29c'!$AL$8</c:f>
              <c:strCache>
                <c:ptCount val="1"/>
                <c:pt idx="0">
                  <c:v>2006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'29c'!$AM$8:$AP$8</c:f>
              <c:numCache>
                <c:formatCode>#,##0</c:formatCode>
                <c:ptCount val="4"/>
                <c:pt idx="0">
                  <c:v>361.9</c:v>
                </c:pt>
                <c:pt idx="1">
                  <c:v>355</c:v>
                </c:pt>
                <c:pt idx="2">
                  <c:v>353.48500000000001</c:v>
                </c:pt>
                <c:pt idx="3">
                  <c:v>365</c:v>
                </c:pt>
              </c:numCache>
            </c:numRef>
          </c:val>
        </c:ser>
        <c:ser>
          <c:idx val="2"/>
          <c:order val="2"/>
          <c:tx>
            <c:strRef>
              <c:f>'29c'!$AL$9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'29c'!$AM$9:$AP$9</c:f>
              <c:numCache>
                <c:formatCode>#,##0</c:formatCode>
                <c:ptCount val="4"/>
                <c:pt idx="0">
                  <c:v>398.09</c:v>
                </c:pt>
                <c:pt idx="1">
                  <c:v>390.5</c:v>
                </c:pt>
                <c:pt idx="2">
                  <c:v>388.83350000000007</c:v>
                </c:pt>
                <c:pt idx="3">
                  <c:v>390</c:v>
                </c:pt>
              </c:numCache>
            </c:numRef>
          </c:val>
        </c:ser>
        <c:ser>
          <c:idx val="3"/>
          <c:order val="3"/>
          <c:tx>
            <c:strRef>
              <c:f>'29c'!$AL$10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strRef>
              <c:f>'29c'!$AM$6:$AP$6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'29c'!$AM$10:$AP$10</c:f>
              <c:numCache>
                <c:formatCode>#,##0</c:formatCode>
                <c:ptCount val="4"/>
                <c:pt idx="0">
                  <c:v>455</c:v>
                </c:pt>
                <c:pt idx="1">
                  <c:v>429.55</c:v>
                </c:pt>
                <c:pt idx="2">
                  <c:v>427.71685000000014</c:v>
                </c:pt>
                <c:pt idx="3">
                  <c:v>412</c:v>
                </c:pt>
              </c:numCache>
            </c:numRef>
          </c:val>
        </c:ser>
        <c:marker val="1"/>
        <c:axId val="78021376"/>
        <c:axId val="78022912"/>
      </c:lineChart>
      <c:catAx>
        <c:axId val="78021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022912"/>
        <c:crosses val="autoZero"/>
        <c:auto val="1"/>
        <c:lblAlgn val="ctr"/>
        <c:lblOffset val="100"/>
        <c:tickLblSkip val="1"/>
        <c:tickMarkSkip val="1"/>
      </c:catAx>
      <c:valAx>
        <c:axId val="78022912"/>
        <c:scaling>
          <c:orientation val="minMax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021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249699826566451"/>
          <c:y val="0.4310356923370498"/>
          <c:w val="0.11657579935073599"/>
          <c:h val="0.2442535589909948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Wykres z nieposortowanymi seriami</a:t>
            </a:r>
          </a:p>
        </c:rich>
      </c:tx>
      <c:layout>
        <c:manualLayout>
          <c:xMode val="edge"/>
          <c:yMode val="edge"/>
          <c:x val="0.24545476336537941"/>
          <c:y val="3.43840022609272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272804752134892E-2"/>
          <c:y val="0.10888267382626959"/>
          <c:w val="0.85090984633331546"/>
          <c:h val="0.76217871678388716"/>
        </c:manualLayout>
      </c:layout>
      <c:lineChart>
        <c:grouping val="standard"/>
        <c:ser>
          <c:idx val="0"/>
          <c:order val="0"/>
          <c:tx>
            <c:strRef>
              <c:f>'29c'!$AU$7</c:f>
              <c:strCache>
                <c:ptCount val="1"/>
                <c:pt idx="0">
                  <c:v>2008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'29c'!$AV$7:$AY$7</c:f>
              <c:numCache>
                <c:formatCode>#,##0</c:formatCode>
                <c:ptCount val="4"/>
                <c:pt idx="0">
                  <c:v>455</c:v>
                </c:pt>
                <c:pt idx="1">
                  <c:v>429.55</c:v>
                </c:pt>
                <c:pt idx="2">
                  <c:v>427.71685000000014</c:v>
                </c:pt>
                <c:pt idx="3">
                  <c:v>412</c:v>
                </c:pt>
              </c:numCache>
            </c:numRef>
          </c:val>
        </c:ser>
        <c:ser>
          <c:idx val="1"/>
          <c:order val="1"/>
          <c:tx>
            <c:strRef>
              <c:f>'29c'!$AU$8</c:f>
              <c:strCache>
                <c:ptCount val="1"/>
                <c:pt idx="0">
                  <c:v>2007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'29c'!$AV$8:$AY$8</c:f>
              <c:numCache>
                <c:formatCode>#,##0</c:formatCode>
                <c:ptCount val="4"/>
                <c:pt idx="0">
                  <c:v>398.09</c:v>
                </c:pt>
                <c:pt idx="1">
                  <c:v>390.5</c:v>
                </c:pt>
                <c:pt idx="2">
                  <c:v>388.83350000000007</c:v>
                </c:pt>
                <c:pt idx="3">
                  <c:v>390</c:v>
                </c:pt>
              </c:numCache>
            </c:numRef>
          </c:val>
        </c:ser>
        <c:ser>
          <c:idx val="2"/>
          <c:order val="2"/>
          <c:tx>
            <c:strRef>
              <c:f>'29c'!$AU$9</c:f>
              <c:strCache>
                <c:ptCount val="1"/>
                <c:pt idx="0">
                  <c:v>2006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'29c'!$AV$9:$AY$9</c:f>
              <c:numCache>
                <c:formatCode>#,##0</c:formatCode>
                <c:ptCount val="4"/>
                <c:pt idx="0">
                  <c:v>361.9</c:v>
                </c:pt>
                <c:pt idx="1">
                  <c:v>355</c:v>
                </c:pt>
                <c:pt idx="2">
                  <c:v>353.48500000000001</c:v>
                </c:pt>
                <c:pt idx="3">
                  <c:v>365</c:v>
                </c:pt>
              </c:numCache>
            </c:numRef>
          </c:val>
        </c:ser>
        <c:ser>
          <c:idx val="3"/>
          <c:order val="3"/>
          <c:tx>
            <c:strRef>
              <c:f>'29c'!$AU$10</c:f>
              <c:strCache>
                <c:ptCount val="1"/>
                <c:pt idx="0">
                  <c:v>2005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Ref>
              <c:f>'29c'!$AV$6:$AY$6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'29c'!$AV$10:$AY$10</c:f>
              <c:numCache>
                <c:formatCode>#,##0</c:formatCode>
                <c:ptCount val="4"/>
                <c:pt idx="0">
                  <c:v>329</c:v>
                </c:pt>
                <c:pt idx="1">
                  <c:v>343.2</c:v>
                </c:pt>
                <c:pt idx="2">
                  <c:v>321.35000000000002</c:v>
                </c:pt>
                <c:pt idx="3">
                  <c:v>346.05</c:v>
                </c:pt>
              </c:numCache>
            </c:numRef>
          </c:val>
        </c:ser>
        <c:marker val="1"/>
        <c:axId val="78156544"/>
        <c:axId val="78158080"/>
      </c:lineChart>
      <c:catAx>
        <c:axId val="781565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158080"/>
        <c:crosses val="autoZero"/>
        <c:auto val="1"/>
        <c:lblAlgn val="ctr"/>
        <c:lblOffset val="100"/>
        <c:tickLblSkip val="1"/>
        <c:tickMarkSkip val="1"/>
      </c:catAx>
      <c:valAx>
        <c:axId val="78158080"/>
        <c:scaling>
          <c:orientation val="minMax"/>
          <c:min val="3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156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909166290097926"/>
          <c:y val="0.35243602317450418"/>
          <c:w val="0.14363649115455537"/>
          <c:h val="0.36962802430496783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Zmiany sprzedaży w % '08 v '07</a:t>
            </a:r>
          </a:p>
        </c:rich>
      </c:tx>
      <c:layout>
        <c:manualLayout>
          <c:xMode val="edge"/>
          <c:yMode val="edge"/>
          <c:x val="0.44444523502468092"/>
          <c:y val="6.321856820943395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75430248588074"/>
          <c:y val="0.10632213744313895"/>
          <c:w val="0.85792502334682275"/>
          <c:h val="0.81322067287590061"/>
        </c:manualLayout>
      </c:layout>
      <c:lineChart>
        <c:grouping val="standard"/>
        <c:ser>
          <c:idx val="0"/>
          <c:order val="0"/>
          <c:tx>
            <c:strRef>
              <c:f>'29c'!$W$28</c:f>
              <c:strCache>
                <c:ptCount val="1"/>
                <c:pt idx="0">
                  <c:v>'08 v '07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-2.360350440252423E-2"/>
                  <c:y val="-6.3736849854554328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6.7547071569320884E-3"/>
                  <c:y val="-4.4219648227980836E-2"/>
                </c:manualLayout>
              </c:layout>
              <c:dLblPos val="r"/>
              <c:showVal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'29c'!$X$28:$AA$28</c:f>
              <c:numCache>
                <c:formatCode>0.0%</c:formatCode>
                <c:ptCount val="4"/>
                <c:pt idx="0">
                  <c:v>0.29300253876434823</c:v>
                </c:pt>
                <c:pt idx="1">
                  <c:v>6.9069069069069178E-2</c:v>
                </c:pt>
                <c:pt idx="2">
                  <c:v>4.3333333333333224E-2</c:v>
                </c:pt>
                <c:pt idx="3">
                  <c:v>-8.7042812588602136E-2</c:v>
                </c:pt>
              </c:numCache>
            </c:numRef>
          </c:val>
        </c:ser>
        <c:marker val="1"/>
        <c:axId val="78178176"/>
        <c:axId val="78179712"/>
      </c:lineChart>
      <c:catAx>
        <c:axId val="781781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179712"/>
        <c:crosses val="autoZero"/>
        <c:auto val="1"/>
        <c:lblAlgn val="ctr"/>
        <c:lblOffset val="100"/>
        <c:tickLblSkip val="1"/>
        <c:tickMarkSkip val="1"/>
      </c:catAx>
      <c:valAx>
        <c:axId val="78179712"/>
        <c:scaling>
          <c:orientation val="minMax"/>
          <c:max val="0.30000000000000004"/>
          <c:min val="-0.1"/>
        </c:scaling>
        <c:axPos val="l"/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178176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Zmiany sprzedaży mln USD '08 v '07</a:t>
            </a:r>
          </a:p>
        </c:rich>
      </c:tx>
      <c:layout>
        <c:manualLayout>
          <c:xMode val="edge"/>
          <c:yMode val="edge"/>
          <c:x val="0.41272763914030469"/>
          <c:y val="6.30373374783666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818254455126457E-2"/>
          <c:y val="9.7421339739293858E-2"/>
          <c:w val="0.89090988184471043"/>
          <c:h val="0.77364005087086285"/>
        </c:manualLayout>
      </c:layout>
      <c:barChart>
        <c:barDir val="col"/>
        <c:grouping val="clustered"/>
        <c:ser>
          <c:idx val="0"/>
          <c:order val="0"/>
          <c:tx>
            <c:strRef>
              <c:f>'29c'!$W$28</c:f>
              <c:strCache>
                <c:ptCount val="1"/>
                <c:pt idx="0">
                  <c:v>'08 v '07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1"/>
              <c:layout>
                <c:manualLayout>
                  <c:x val="-1.0726172219307777E-3"/>
                  <c:y val="-1.5425021148045262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5.2911270825354104E-3"/>
                  <c:y val="-1.6857748120791331E-2"/>
                </c:manualLayout>
              </c:layout>
              <c:dLblPos val="outEnd"/>
              <c:showVal val="1"/>
            </c:dLbl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Val val="1"/>
          </c:dLbls>
          <c:cat>
            <c:strRef>
              <c:f>'29c'!$X$7:$AA$7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'29c'!$X$29:$AA$29</c:f>
              <c:numCache>
                <c:formatCode>#,##0</c:formatCode>
                <c:ptCount val="4"/>
                <c:pt idx="0">
                  <c:v>73.250634691087043</c:v>
                </c:pt>
                <c:pt idx="1">
                  <c:v>23</c:v>
                </c:pt>
                <c:pt idx="2">
                  <c:v>13</c:v>
                </c:pt>
                <c:pt idx="3">
                  <c:v>-30.699999999999989</c:v>
                </c:pt>
              </c:numCache>
            </c:numRef>
          </c:val>
        </c:ser>
        <c:axId val="78072832"/>
        <c:axId val="78082816"/>
      </c:barChart>
      <c:catAx>
        <c:axId val="7807283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082816"/>
        <c:crosses val="autoZero"/>
        <c:auto val="1"/>
        <c:lblAlgn val="ctr"/>
        <c:lblOffset val="100"/>
        <c:tickLblSkip val="1"/>
        <c:tickMarkSkip val="1"/>
      </c:catAx>
      <c:valAx>
        <c:axId val="78082816"/>
        <c:scaling>
          <c:orientation val="minMax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7807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3203883495145634E-2"/>
          <c:y val="8.6142637167300015E-2"/>
          <c:w val="0.87184466019417495"/>
          <c:h val="0.74532107809968295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81416960"/>
        <c:axId val="81418496"/>
      </c:barChart>
      <c:catAx>
        <c:axId val="814169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18496"/>
        <c:crosses val="autoZero"/>
        <c:auto val="1"/>
        <c:lblAlgn val="ctr"/>
        <c:lblOffset val="100"/>
        <c:tickLblSkip val="1"/>
        <c:tickMarkSkip val="1"/>
      </c:catAx>
      <c:valAx>
        <c:axId val="8141849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16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67961165048544"/>
          <c:y val="6.3670644862786979E-2"/>
          <c:w val="0.11067961165048544"/>
          <c:h val="0.161049278182343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3023431866657347E-2"/>
          <c:y val="8.5821051883621213E-2"/>
          <c:w val="0.87209467374991256"/>
          <c:h val="0.7462700163793152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81426688"/>
        <c:axId val="81432576"/>
      </c:barChart>
      <c:catAx>
        <c:axId val="814266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32576"/>
        <c:crosses val="autoZero"/>
        <c:auto val="1"/>
        <c:lblAlgn val="ctr"/>
        <c:lblOffset val="100"/>
        <c:tickLblSkip val="1"/>
        <c:tickMarkSkip val="1"/>
      </c:catAx>
      <c:valAx>
        <c:axId val="8143257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26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4653253416556"/>
          <c:y val="7.8358351719828093E-2"/>
          <c:w val="0.1104653253416556"/>
          <c:h val="0.160448053521552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2843414571950694E-2"/>
          <c:y val="8.5501858736059519E-2"/>
          <c:w val="0.87234124941562041"/>
          <c:h val="0.7472118959107806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81465344"/>
        <c:axId val="81466880"/>
      </c:barChart>
      <c:catAx>
        <c:axId val="81465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66880"/>
        <c:crosses val="autoZero"/>
        <c:auto val="1"/>
        <c:lblAlgn val="ctr"/>
        <c:lblOffset val="100"/>
        <c:tickLblSkip val="1"/>
        <c:tickMarkSkip val="1"/>
      </c:catAx>
      <c:valAx>
        <c:axId val="8146688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65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25155480419148"/>
          <c:y val="7.0631970260223054E-2"/>
          <c:w val="0.11025155480419148"/>
          <c:h val="0.159851301115241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2307778984918654E-2"/>
          <c:y val="8.5185493292438158E-2"/>
          <c:w val="0.87307774289902251"/>
          <c:h val="0.74815085413358717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pattFill prst="wdDn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81483264"/>
        <c:axId val="81484800"/>
      </c:barChart>
      <c:catAx>
        <c:axId val="81483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84800"/>
        <c:crosses val="autoZero"/>
        <c:auto val="1"/>
        <c:lblAlgn val="ctr"/>
        <c:lblOffset val="100"/>
        <c:tickLblSkip val="1"/>
        <c:tickMarkSkip val="1"/>
      </c:catAx>
      <c:valAx>
        <c:axId val="8148480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483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961548754459093"/>
          <c:y val="7.0370624893753245E-2"/>
          <c:w val="0.10961548754459093"/>
          <c:h val="0.159259835285862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hPercent val="100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1237987750456875E-2"/>
          <c:y val="6.6914498141263934E-2"/>
          <c:w val="0.8839466762371142"/>
          <c:h val="0.78066914498141249"/>
        </c:manualLayout>
      </c:layout>
      <c:bar3D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shape val="box"/>
        <c:axId val="81501568"/>
        <c:axId val="81503360"/>
        <c:axId val="0"/>
      </c:bar3DChart>
      <c:catAx>
        <c:axId val="8150156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50336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8150336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501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2224420696722285E-2"/>
          <c:y val="4.0892193308550193E-2"/>
          <c:w val="0.11025155480419148"/>
          <c:h val="0.159851301115241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9.3023431866657347E-2"/>
          <c:y val="8.5821051883621213E-2"/>
          <c:w val="0.87209467374991256"/>
          <c:h val="0.75000136646121163"/>
        </c:manualLayout>
      </c:layout>
      <c:barChart>
        <c:barDir val="col"/>
        <c:grouping val="clustered"/>
        <c:ser>
          <c:idx val="0"/>
          <c:order val="0"/>
          <c:tx>
            <c:strRef>
              <c:f>'29'!$Q$4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'29'!$Q$5:$Q$8</c:f>
              <c:numCache>
                <c:formatCode>#,##0</c:formatCode>
                <c:ptCount val="4"/>
                <c:pt idx="0">
                  <c:v>56</c:v>
                </c:pt>
                <c:pt idx="1">
                  <c:v>50</c:v>
                </c:pt>
                <c:pt idx="2">
                  <c:v>100</c:v>
                </c:pt>
                <c:pt idx="3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'29'!$R$4</c:f>
              <c:strCache>
                <c:ptCount val="1"/>
                <c:pt idx="0">
                  <c:v>Wynik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'29'!$P$5:$P$8</c:f>
              <c:strCache>
                <c:ptCount val="4"/>
                <c:pt idx="0">
                  <c:v>1Q</c:v>
                </c:pt>
                <c:pt idx="1">
                  <c:v>2Q</c:v>
                </c:pt>
                <c:pt idx="2">
                  <c:v>3Q</c:v>
                </c:pt>
                <c:pt idx="3">
                  <c:v>4Q</c:v>
                </c:pt>
              </c:strCache>
            </c:strRef>
          </c:cat>
          <c:val>
            <c:numRef>
              <c:f>'29'!$R$5:$R$8</c:f>
              <c:numCache>
                <c:formatCode>#,##0</c:formatCode>
                <c:ptCount val="4"/>
                <c:pt idx="0">
                  <c:v>56</c:v>
                </c:pt>
                <c:pt idx="1">
                  <c:v>60</c:v>
                </c:pt>
                <c:pt idx="2">
                  <c:v>95</c:v>
                </c:pt>
                <c:pt idx="3">
                  <c:v>80</c:v>
                </c:pt>
              </c:numCache>
            </c:numRef>
          </c:val>
        </c:ser>
        <c:axId val="81536128"/>
        <c:axId val="81537664"/>
      </c:barChart>
      <c:catAx>
        <c:axId val="815361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537664"/>
        <c:crosses val="autoZero"/>
        <c:auto val="1"/>
        <c:lblAlgn val="ctr"/>
        <c:lblOffset val="100"/>
        <c:tickLblSkip val="1"/>
        <c:tickMarkSkip val="1"/>
      </c:catAx>
      <c:valAx>
        <c:axId val="81537664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81536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04653253416556"/>
          <c:y val="7.8358351719828093E-2"/>
          <c:w val="0.1104653253416556"/>
          <c:h val="0.160448053521552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8</xdr:row>
      <xdr:rowOff>238125</xdr:rowOff>
    </xdr:from>
    <xdr:to>
      <xdr:col>15</xdr:col>
      <xdr:colOff>323850</xdr:colOff>
      <xdr:row>22</xdr:row>
      <xdr:rowOff>85725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 flipV="1">
          <a:off x="4248150" y="2038350"/>
          <a:ext cx="1762125" cy="1704975"/>
        </a:xfrm>
        <a:prstGeom prst="line">
          <a:avLst/>
        </a:prstGeom>
        <a:noFill/>
        <a:ln w="38100">
          <a:solidFill>
            <a:srgbClr val="339966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2</xdr:row>
      <xdr:rowOff>133350</xdr:rowOff>
    </xdr:from>
    <xdr:to>
      <xdr:col>14</xdr:col>
      <xdr:colOff>190500</xdr:colOff>
      <xdr:row>27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28</xdr:row>
      <xdr:rowOff>0</xdr:rowOff>
    </xdr:from>
    <xdr:to>
      <xdr:col>14</xdr:col>
      <xdr:colOff>209550</xdr:colOff>
      <xdr:row>52</xdr:row>
      <xdr:rowOff>114300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53</xdr:row>
      <xdr:rowOff>47625</xdr:rowOff>
    </xdr:from>
    <xdr:to>
      <xdr:col>14</xdr:col>
      <xdr:colOff>295275</xdr:colOff>
      <xdr:row>78</xdr:row>
      <xdr:rowOff>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533400</xdr:colOff>
      <xdr:row>2</xdr:row>
      <xdr:rowOff>38100</xdr:rowOff>
    </xdr:from>
    <xdr:to>
      <xdr:col>34</xdr:col>
      <xdr:colOff>561975</xdr:colOff>
      <xdr:row>17</xdr:row>
      <xdr:rowOff>152400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533400</xdr:colOff>
      <xdr:row>35</xdr:row>
      <xdr:rowOff>0</xdr:rowOff>
    </xdr:from>
    <xdr:to>
      <xdr:col>34</xdr:col>
      <xdr:colOff>571500</xdr:colOff>
      <xdr:row>50</xdr:row>
      <xdr:rowOff>123825</xdr:rowOff>
    </xdr:to>
    <xdr:graphicFrame macro="">
      <xdr:nvGraphicFramePr>
        <xdr:cNvPr id="205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371475</xdr:colOff>
      <xdr:row>18</xdr:row>
      <xdr:rowOff>76200</xdr:rowOff>
    </xdr:from>
    <xdr:to>
      <xdr:col>26</xdr:col>
      <xdr:colOff>419100</xdr:colOff>
      <xdr:row>34</xdr:row>
      <xdr:rowOff>47625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523875</xdr:colOff>
      <xdr:row>18</xdr:row>
      <xdr:rowOff>85725</xdr:rowOff>
    </xdr:from>
    <xdr:to>
      <xdr:col>34</xdr:col>
      <xdr:colOff>600075</xdr:colOff>
      <xdr:row>34</xdr:row>
      <xdr:rowOff>66675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381000</xdr:colOff>
      <xdr:row>52</xdr:row>
      <xdr:rowOff>9525</xdr:rowOff>
    </xdr:from>
    <xdr:to>
      <xdr:col>26</xdr:col>
      <xdr:colOff>428625</xdr:colOff>
      <xdr:row>66</xdr:row>
      <xdr:rowOff>133350</xdr:rowOff>
    </xdr:to>
    <xdr:graphicFrame macro="">
      <xdr:nvGraphicFramePr>
        <xdr:cNvPr id="205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400050</xdr:colOff>
      <xdr:row>2</xdr:row>
      <xdr:rowOff>19050</xdr:rowOff>
    </xdr:from>
    <xdr:to>
      <xdr:col>26</xdr:col>
      <xdr:colOff>438150</xdr:colOff>
      <xdr:row>17</xdr:row>
      <xdr:rowOff>142875</xdr:rowOff>
    </xdr:to>
    <xdr:graphicFrame macro="">
      <xdr:nvGraphicFramePr>
        <xdr:cNvPr id="205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352425</xdr:colOff>
      <xdr:row>35</xdr:row>
      <xdr:rowOff>47625</xdr:rowOff>
    </xdr:from>
    <xdr:to>
      <xdr:col>26</xdr:col>
      <xdr:colOff>400050</xdr:colOff>
      <xdr:row>51</xdr:row>
      <xdr:rowOff>19050</xdr:rowOff>
    </xdr:to>
    <xdr:graphicFrame macro="">
      <xdr:nvGraphicFramePr>
        <xdr:cNvPr id="2058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57150</xdr:colOff>
      <xdr:row>35</xdr:row>
      <xdr:rowOff>0</xdr:rowOff>
    </xdr:from>
    <xdr:to>
      <xdr:col>43</xdr:col>
      <xdr:colOff>180975</xdr:colOff>
      <xdr:row>50</xdr:row>
      <xdr:rowOff>123825</xdr:rowOff>
    </xdr:to>
    <xdr:graphicFrame macro="">
      <xdr:nvGraphicFramePr>
        <xdr:cNvPr id="205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35</xdr:col>
      <xdr:colOff>76200</xdr:colOff>
      <xdr:row>51</xdr:row>
      <xdr:rowOff>19050</xdr:rowOff>
    </xdr:from>
    <xdr:to>
      <xdr:col>43</xdr:col>
      <xdr:colOff>171450</xdr:colOff>
      <xdr:row>67</xdr:row>
      <xdr:rowOff>76200</xdr:rowOff>
    </xdr:to>
    <xdr:graphicFrame macro="">
      <xdr:nvGraphicFramePr>
        <xdr:cNvPr id="2060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561975</xdr:colOff>
      <xdr:row>51</xdr:row>
      <xdr:rowOff>76200</xdr:rowOff>
    </xdr:from>
    <xdr:to>
      <xdr:col>34</xdr:col>
      <xdr:colOff>552450</xdr:colOff>
      <xdr:row>67</xdr:row>
      <xdr:rowOff>76200</xdr:rowOff>
    </xdr:to>
    <xdr:graphicFrame macro="">
      <xdr:nvGraphicFramePr>
        <xdr:cNvPr id="2061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29</xdr:col>
      <xdr:colOff>161925</xdr:colOff>
      <xdr:row>41</xdr:row>
      <xdr:rowOff>38100</xdr:rowOff>
    </xdr:from>
    <xdr:to>
      <xdr:col>39</xdr:col>
      <xdr:colOff>514350</xdr:colOff>
      <xdr:row>41</xdr:row>
      <xdr:rowOff>57150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 flipV="1">
          <a:off x="18307050" y="6715125"/>
          <a:ext cx="6448425" cy="190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41</xdr:row>
      <xdr:rowOff>57150</xdr:rowOff>
    </xdr:from>
    <xdr:to>
      <xdr:col>39</xdr:col>
      <xdr:colOff>495300</xdr:colOff>
      <xdr:row>57</xdr:row>
      <xdr:rowOff>57150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 flipV="1">
          <a:off x="18411825" y="6734175"/>
          <a:ext cx="6324600" cy="2762250"/>
        </a:xfrm>
        <a:prstGeom prst="line">
          <a:avLst/>
        </a:prstGeom>
        <a:noFill/>
        <a:ln w="571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228600</xdr:colOff>
      <xdr:row>57</xdr:row>
      <xdr:rowOff>0</xdr:rowOff>
    </xdr:from>
    <xdr:to>
      <xdr:col>40</xdr:col>
      <xdr:colOff>133350</xdr:colOff>
      <xdr:row>57</xdr:row>
      <xdr:rowOff>95250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 flipV="1">
          <a:off x="18373725" y="9439275"/>
          <a:ext cx="6610350" cy="95250"/>
        </a:xfrm>
        <a:prstGeom prst="line">
          <a:avLst/>
        </a:prstGeom>
        <a:noFill/>
        <a:ln w="76200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18</xdr:col>
      <xdr:colOff>333375</xdr:colOff>
      <xdr:row>68</xdr:row>
      <xdr:rowOff>152400</xdr:rowOff>
    </xdr:from>
    <xdr:to>
      <xdr:col>26</xdr:col>
      <xdr:colOff>381000</xdr:colOff>
      <xdr:row>84</xdr:row>
      <xdr:rowOff>123825</xdr:rowOff>
    </xdr:to>
    <xdr:graphicFrame macro="">
      <xdr:nvGraphicFramePr>
        <xdr:cNvPr id="206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26</xdr:col>
      <xdr:colOff>571500</xdr:colOff>
      <xdr:row>69</xdr:row>
      <xdr:rowOff>0</xdr:rowOff>
    </xdr:from>
    <xdr:to>
      <xdr:col>35</xdr:col>
      <xdr:colOff>57150</xdr:colOff>
      <xdr:row>84</xdr:row>
      <xdr:rowOff>142875</xdr:rowOff>
    </xdr:to>
    <xdr:graphicFrame macro="">
      <xdr:nvGraphicFramePr>
        <xdr:cNvPr id="206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35</xdr:col>
      <xdr:colOff>76200</xdr:colOff>
      <xdr:row>18</xdr:row>
      <xdr:rowOff>85725</xdr:rowOff>
    </xdr:from>
    <xdr:to>
      <xdr:col>43</xdr:col>
      <xdr:colOff>114300</xdr:colOff>
      <xdr:row>34</xdr:row>
      <xdr:rowOff>47625</xdr:rowOff>
    </xdr:to>
    <xdr:graphicFrame macro="">
      <xdr:nvGraphicFramePr>
        <xdr:cNvPr id="2067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</xdr:row>
      <xdr:rowOff>76200</xdr:rowOff>
    </xdr:from>
    <xdr:to>
      <xdr:col>10</xdr:col>
      <xdr:colOff>600075</xdr:colOff>
      <xdr:row>28</xdr:row>
      <xdr:rowOff>9525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66675</xdr:colOff>
      <xdr:row>2</xdr:row>
      <xdr:rowOff>76200</xdr:rowOff>
    </xdr:from>
    <xdr:to>
      <xdr:col>18</xdr:col>
      <xdr:colOff>314325</xdr:colOff>
      <xdr:row>28</xdr:row>
      <xdr:rowOff>19050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333375</xdr:colOff>
      <xdr:row>28</xdr:row>
      <xdr:rowOff>114300</xdr:rowOff>
    </xdr:from>
    <xdr:to>
      <xdr:col>10</xdr:col>
      <xdr:colOff>590550</xdr:colOff>
      <xdr:row>54</xdr:row>
      <xdr:rowOff>66675</xdr:rowOff>
    </xdr:to>
    <xdr:graphicFrame macro="">
      <xdr:nvGraphicFramePr>
        <xdr:cNvPr id="6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57150</xdr:colOff>
      <xdr:row>28</xdr:row>
      <xdr:rowOff>123825</xdr:rowOff>
    </xdr:from>
    <xdr:to>
      <xdr:col>18</xdr:col>
      <xdr:colOff>323850</xdr:colOff>
      <xdr:row>54</xdr:row>
      <xdr:rowOff>85725</xdr:rowOff>
    </xdr:to>
    <xdr:graphicFrame macro="">
      <xdr:nvGraphicFramePr>
        <xdr:cNvPr id="614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600075</xdr:colOff>
      <xdr:row>55</xdr:row>
      <xdr:rowOff>142875</xdr:rowOff>
    </xdr:from>
    <xdr:to>
      <xdr:col>18</xdr:col>
      <xdr:colOff>266700</xdr:colOff>
      <xdr:row>81</xdr:row>
      <xdr:rowOff>114300</xdr:rowOff>
    </xdr:to>
    <xdr:graphicFrame macro="">
      <xdr:nvGraphicFramePr>
        <xdr:cNvPr id="614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152400</xdr:colOff>
      <xdr:row>55</xdr:row>
      <xdr:rowOff>152400</xdr:rowOff>
    </xdr:from>
    <xdr:to>
      <xdr:col>10</xdr:col>
      <xdr:colOff>438150</xdr:colOff>
      <xdr:row>81</xdr:row>
      <xdr:rowOff>133350</xdr:rowOff>
    </xdr:to>
    <xdr:graphicFrame macro="">
      <xdr:nvGraphicFramePr>
        <xdr:cNvPr id="615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219075</xdr:colOff>
      <xdr:row>82</xdr:row>
      <xdr:rowOff>114300</xdr:rowOff>
    </xdr:from>
    <xdr:to>
      <xdr:col>10</xdr:col>
      <xdr:colOff>514350</xdr:colOff>
      <xdr:row>98</xdr:row>
      <xdr:rowOff>152400</xdr:rowOff>
    </xdr:to>
    <xdr:graphicFrame macro="">
      <xdr:nvGraphicFramePr>
        <xdr:cNvPr id="615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57150</xdr:colOff>
      <xdr:row>83</xdr:row>
      <xdr:rowOff>0</xdr:rowOff>
    </xdr:from>
    <xdr:to>
      <xdr:col>19</xdr:col>
      <xdr:colOff>19050</xdr:colOff>
      <xdr:row>99</xdr:row>
      <xdr:rowOff>9525</xdr:rowOff>
    </xdr:to>
    <xdr:graphicFrame macro="">
      <xdr:nvGraphicFramePr>
        <xdr:cNvPr id="61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200025</xdr:colOff>
      <xdr:row>100</xdr:row>
      <xdr:rowOff>19050</xdr:rowOff>
    </xdr:from>
    <xdr:to>
      <xdr:col>10</xdr:col>
      <xdr:colOff>495300</xdr:colOff>
      <xdr:row>126</xdr:row>
      <xdr:rowOff>9525</xdr:rowOff>
    </xdr:to>
    <xdr:graphicFrame macro="">
      <xdr:nvGraphicFramePr>
        <xdr:cNvPr id="615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114300</xdr:rowOff>
    </xdr:from>
    <xdr:to>
      <xdr:col>11</xdr:col>
      <xdr:colOff>38100</xdr:colOff>
      <xdr:row>24</xdr:row>
      <xdr:rowOff>85725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228600</xdr:colOff>
      <xdr:row>9</xdr:row>
      <xdr:rowOff>104775</xdr:rowOff>
    </xdr:from>
    <xdr:to>
      <xdr:col>21</xdr:col>
      <xdr:colOff>466725</xdr:colOff>
      <xdr:row>24</xdr:row>
      <xdr:rowOff>95250</xdr:rowOff>
    </xdr:to>
    <xdr:graphicFrame macro="">
      <xdr:nvGraphicFramePr>
        <xdr:cNvPr id="81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25</xdr:row>
      <xdr:rowOff>95250</xdr:rowOff>
    </xdr:from>
    <xdr:to>
      <xdr:col>21</xdr:col>
      <xdr:colOff>476250</xdr:colOff>
      <xdr:row>40</xdr:row>
      <xdr:rowOff>76200</xdr:rowOff>
    </xdr:to>
    <xdr:graphicFrame macro="">
      <xdr:nvGraphicFramePr>
        <xdr:cNvPr id="81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295275</xdr:colOff>
      <xdr:row>1</xdr:row>
      <xdr:rowOff>114300</xdr:rowOff>
    </xdr:from>
    <xdr:to>
      <xdr:col>36</xdr:col>
      <xdr:colOff>19050</xdr:colOff>
      <xdr:row>22</xdr:row>
      <xdr:rowOff>9525</xdr:rowOff>
    </xdr:to>
    <xdr:graphicFrame macro="">
      <xdr:nvGraphicFramePr>
        <xdr:cNvPr id="819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323850</xdr:colOff>
      <xdr:row>23</xdr:row>
      <xdr:rowOff>9525</xdr:rowOff>
    </xdr:from>
    <xdr:to>
      <xdr:col>36</xdr:col>
      <xdr:colOff>57150</xdr:colOff>
      <xdr:row>43</xdr:row>
      <xdr:rowOff>76200</xdr:rowOff>
    </xdr:to>
    <xdr:graphicFrame macro="">
      <xdr:nvGraphicFramePr>
        <xdr:cNvPr id="819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314325</xdr:colOff>
      <xdr:row>44</xdr:row>
      <xdr:rowOff>19050</xdr:rowOff>
    </xdr:from>
    <xdr:to>
      <xdr:col>36</xdr:col>
      <xdr:colOff>57150</xdr:colOff>
      <xdr:row>64</xdr:row>
      <xdr:rowOff>95250</xdr:rowOff>
    </xdr:to>
    <xdr:graphicFrame macro="">
      <xdr:nvGraphicFramePr>
        <xdr:cNvPr id="819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314325</xdr:colOff>
      <xdr:row>65</xdr:row>
      <xdr:rowOff>95250</xdr:rowOff>
    </xdr:from>
    <xdr:to>
      <xdr:col>36</xdr:col>
      <xdr:colOff>57150</xdr:colOff>
      <xdr:row>86</xdr:row>
      <xdr:rowOff>9525</xdr:rowOff>
    </xdr:to>
    <xdr:graphicFrame macro="">
      <xdr:nvGraphicFramePr>
        <xdr:cNvPr id="819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323850</xdr:colOff>
      <xdr:row>86</xdr:row>
      <xdr:rowOff>114300</xdr:rowOff>
    </xdr:from>
    <xdr:to>
      <xdr:col>36</xdr:col>
      <xdr:colOff>28575</xdr:colOff>
      <xdr:row>105</xdr:row>
      <xdr:rowOff>57150</xdr:rowOff>
    </xdr:to>
    <xdr:graphicFrame macro="">
      <xdr:nvGraphicFramePr>
        <xdr:cNvPr id="820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0</xdr:colOff>
      <xdr:row>23</xdr:row>
      <xdr:rowOff>0</xdr:rowOff>
    </xdr:from>
    <xdr:to>
      <xdr:col>45</xdr:col>
      <xdr:colOff>352425</xdr:colOff>
      <xdr:row>43</xdr:row>
      <xdr:rowOff>76200</xdr:rowOff>
    </xdr:to>
    <xdr:graphicFrame macro="">
      <xdr:nvGraphicFramePr>
        <xdr:cNvPr id="820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0</xdr:colOff>
      <xdr:row>23</xdr:row>
      <xdr:rowOff>0</xdr:rowOff>
    </xdr:from>
    <xdr:to>
      <xdr:col>54</xdr:col>
      <xdr:colOff>361950</xdr:colOff>
      <xdr:row>43</xdr:row>
      <xdr:rowOff>85725</xdr:rowOff>
    </xdr:to>
    <xdr:graphicFrame macro="">
      <xdr:nvGraphicFramePr>
        <xdr:cNvPr id="820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161925</xdr:colOff>
      <xdr:row>42</xdr:row>
      <xdr:rowOff>95250</xdr:rowOff>
    </xdr:from>
    <xdr:to>
      <xdr:col>27</xdr:col>
      <xdr:colOff>247650</xdr:colOff>
      <xdr:row>63</xdr:row>
      <xdr:rowOff>9525</xdr:rowOff>
    </xdr:to>
    <xdr:graphicFrame macro="">
      <xdr:nvGraphicFramePr>
        <xdr:cNvPr id="820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114300</xdr:colOff>
      <xdr:row>63</xdr:row>
      <xdr:rowOff>142875</xdr:rowOff>
    </xdr:from>
    <xdr:to>
      <xdr:col>27</xdr:col>
      <xdr:colOff>209550</xdr:colOff>
      <xdr:row>84</xdr:row>
      <xdr:rowOff>66675</xdr:rowOff>
    </xdr:to>
    <xdr:graphicFrame macro="">
      <xdr:nvGraphicFramePr>
        <xdr:cNvPr id="820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enariusz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enariusze"/>
    </sheetNames>
    <sheetDataSet>
      <sheetData sheetId="0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70" enableFormatConditionsCalculation="0">
    <tabColor indexed="42"/>
  </sheetPr>
  <dimension ref="A1:V36"/>
  <sheetViews>
    <sheetView tabSelected="1" workbookViewId="0">
      <selection activeCell="G5" sqref="G5"/>
    </sheetView>
  </sheetViews>
  <sheetFormatPr defaultRowHeight="12.75"/>
  <cols>
    <col min="1" max="1" width="9.7109375" style="57" customWidth="1"/>
    <col min="2" max="2" width="3.42578125" style="57" customWidth="1"/>
    <col min="3" max="3" width="8.7109375" style="57" customWidth="1"/>
    <col min="4" max="4" width="3.42578125" style="57" customWidth="1"/>
    <col min="5" max="5" width="8.85546875" style="57" customWidth="1"/>
    <col min="6" max="6" width="2.85546875" style="57" customWidth="1"/>
    <col min="7" max="7" width="8.85546875" style="57" customWidth="1"/>
    <col min="8" max="8" width="1.7109375" style="57" customWidth="1"/>
    <col min="9" max="9" width="9.7109375" style="57" customWidth="1"/>
    <col min="10" max="10" width="5.5703125" style="57" customWidth="1"/>
    <col min="11" max="11" width="1.7109375" style="57" customWidth="1"/>
    <col min="12" max="12" width="0.42578125" style="57" customWidth="1"/>
    <col min="13" max="13" width="5" style="57" customWidth="1"/>
    <col min="14" max="14" width="12.42578125" style="57" customWidth="1"/>
    <col min="15" max="15" width="2.85546875" style="57" customWidth="1"/>
    <col min="16" max="16" width="11.28515625" style="57" customWidth="1"/>
    <col min="17" max="17" width="7.85546875" style="57" customWidth="1"/>
    <col min="18" max="18" width="1.85546875" style="57" customWidth="1"/>
    <col min="19" max="19" width="6.42578125" style="57" customWidth="1"/>
    <col min="20" max="20" width="9.140625" style="4"/>
    <col min="21" max="21" width="18" style="4" bestFit="1" customWidth="1"/>
    <col min="22" max="16384" width="9.140625" style="4"/>
  </cols>
  <sheetData>
    <row r="1" spans="1:22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</row>
    <row r="2" spans="1:22" ht="15">
      <c r="A2" s="5"/>
      <c r="B2" s="6"/>
      <c r="C2" s="5"/>
      <c r="D2" s="7"/>
      <c r="E2" s="7"/>
      <c r="F2" s="7"/>
      <c r="G2" s="7"/>
      <c r="H2" s="7"/>
      <c r="I2" s="7"/>
      <c r="J2" s="7"/>
      <c r="K2" s="3"/>
      <c r="L2" s="3"/>
      <c r="M2" s="8"/>
      <c r="N2" s="7"/>
      <c r="O2" s="5"/>
      <c r="P2" s="7"/>
      <c r="Q2" s="7"/>
      <c r="R2" s="9"/>
      <c r="S2" s="10"/>
    </row>
    <row r="3" spans="1:22" ht="1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6"/>
      <c r="P3" s="7"/>
      <c r="Q3" s="7"/>
      <c r="R3" s="9"/>
      <c r="S3" s="10"/>
    </row>
    <row r="4" spans="1:22" ht="45.75">
      <c r="A4" s="11"/>
      <c r="B4" s="12"/>
      <c r="C4" s="1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4"/>
      <c r="P4" s="15"/>
      <c r="Q4" s="14"/>
      <c r="R4" s="16"/>
      <c r="S4" s="17"/>
    </row>
    <row r="5" spans="1:22" s="3" customFormat="1" ht="21.6" customHeight="1" thickBot="1">
      <c r="A5" s="9"/>
      <c r="C5" s="18" t="s">
        <v>0</v>
      </c>
      <c r="D5" s="19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9"/>
      <c r="Q5" s="9"/>
      <c r="R5" s="9"/>
      <c r="S5" s="9"/>
      <c r="T5" s="10"/>
      <c r="U5" s="4"/>
      <c r="V5" s="4" t="s">
        <v>1</v>
      </c>
    </row>
    <row r="6" spans="1:22" s="3" customFormat="1" ht="6.6" customHeight="1" thickTop="1">
      <c r="A6" s="9"/>
      <c r="C6" s="10"/>
      <c r="D6" s="9"/>
      <c r="E6" s="9"/>
      <c r="F6" s="9"/>
      <c r="G6" s="9"/>
      <c r="H6" s="21"/>
      <c r="I6" s="22"/>
      <c r="J6" s="116"/>
      <c r="K6" s="116"/>
      <c r="L6" s="116"/>
      <c r="M6" s="117"/>
      <c r="N6" s="9"/>
      <c r="O6" s="9"/>
      <c r="P6" s="9"/>
      <c r="Q6" s="9"/>
      <c r="R6" s="9"/>
      <c r="S6" s="9"/>
      <c r="T6" s="10"/>
      <c r="U6" s="4"/>
      <c r="V6" s="4" t="s">
        <v>2</v>
      </c>
    </row>
    <row r="7" spans="1:22" s="3" customFormat="1" ht="17.25">
      <c r="A7" s="23"/>
      <c r="B7" s="24"/>
      <c r="C7" s="18" t="s">
        <v>3</v>
      </c>
      <c r="D7" s="25"/>
      <c r="E7" s="25"/>
      <c r="F7" s="25"/>
      <c r="G7" s="25"/>
      <c r="H7" s="125" t="s">
        <v>4</v>
      </c>
      <c r="I7" s="126"/>
      <c r="J7" s="126"/>
      <c r="K7" s="126"/>
      <c r="L7" s="126"/>
      <c r="M7" s="127"/>
      <c r="N7" s="25"/>
      <c r="O7" s="25"/>
      <c r="P7" s="25"/>
      <c r="Q7" s="25"/>
      <c r="R7" s="25"/>
      <c r="S7" s="23"/>
      <c r="T7" s="26"/>
      <c r="U7" s="4"/>
      <c r="V7" s="4" t="s">
        <v>5</v>
      </c>
    </row>
    <row r="8" spans="1:22" s="3" customFormat="1" ht="6.6" customHeight="1">
      <c r="A8" s="23"/>
      <c r="B8" s="25"/>
      <c r="C8" s="27"/>
      <c r="D8" s="25"/>
      <c r="E8" s="25"/>
      <c r="F8" s="25"/>
      <c r="G8" s="25"/>
      <c r="H8" s="28"/>
      <c r="I8" s="29"/>
      <c r="J8" s="118"/>
      <c r="K8" s="118"/>
      <c r="L8" s="118"/>
      <c r="M8" s="119"/>
      <c r="N8" s="25"/>
      <c r="O8" s="25"/>
      <c r="P8" s="25"/>
      <c r="Q8" s="25"/>
      <c r="R8" s="25"/>
      <c r="S8" s="23"/>
      <c r="T8" s="26"/>
      <c r="U8" s="4"/>
      <c r="V8" s="4" t="s">
        <v>6</v>
      </c>
    </row>
    <row r="9" spans="1:22" s="3" customFormat="1" ht="23.25">
      <c r="A9" s="23"/>
      <c r="B9" s="25"/>
      <c r="D9" s="25"/>
      <c r="E9" s="25"/>
      <c r="F9" s="25"/>
      <c r="G9" s="25"/>
      <c r="H9" s="122">
        <f>(1+E16)*(1+N16)-1</f>
        <v>0.13800186079999999</v>
      </c>
      <c r="I9" s="123"/>
      <c r="J9" s="123"/>
      <c r="K9" s="123"/>
      <c r="L9" s="123"/>
      <c r="M9" s="124"/>
      <c r="N9" s="25"/>
      <c r="O9" s="25"/>
      <c r="P9" s="25"/>
      <c r="Q9" s="25"/>
      <c r="R9" s="25"/>
      <c r="S9" s="23"/>
      <c r="T9" s="26"/>
      <c r="U9" s="4"/>
      <c r="V9" s="4" t="s">
        <v>7</v>
      </c>
    </row>
    <row r="10" spans="1:22" s="3" customFormat="1" ht="5.45" customHeight="1" thickBot="1">
      <c r="A10" s="23"/>
      <c r="B10" s="25"/>
      <c r="C10" s="25"/>
      <c r="D10" s="25"/>
      <c r="E10" s="25"/>
      <c r="F10" s="25"/>
      <c r="G10" s="25"/>
      <c r="H10" s="31"/>
      <c r="I10" s="32"/>
      <c r="J10" s="120"/>
      <c r="K10" s="120"/>
      <c r="L10" s="120"/>
      <c r="M10" s="121"/>
      <c r="N10" s="25"/>
      <c r="O10" s="25"/>
      <c r="P10" s="25"/>
      <c r="Q10" s="25"/>
      <c r="R10" s="25"/>
      <c r="S10" s="23"/>
      <c r="T10" s="26"/>
      <c r="U10" s="4"/>
      <c r="V10" s="4" t="s">
        <v>8</v>
      </c>
    </row>
    <row r="11" spans="1:22" s="5" customFormat="1" ht="9.6" customHeight="1" thickTop="1" thickBot="1">
      <c r="A11" s="35"/>
      <c r="B11" s="29"/>
      <c r="C11" s="29"/>
      <c r="D11" s="29"/>
      <c r="E11" s="29"/>
      <c r="F11" s="29"/>
      <c r="G11" s="36"/>
      <c r="H11" s="36"/>
      <c r="I11" s="36"/>
      <c r="J11" s="37"/>
      <c r="K11" s="38"/>
      <c r="L11" s="36"/>
      <c r="M11" s="36"/>
      <c r="N11" s="36"/>
      <c r="O11" s="29"/>
      <c r="P11" s="29"/>
      <c r="Q11" s="29"/>
      <c r="R11" s="29"/>
      <c r="S11" s="35"/>
      <c r="T11" s="39"/>
      <c r="U11" s="4"/>
      <c r="V11" s="4" t="s">
        <v>9</v>
      </c>
    </row>
    <row r="12" spans="1:22" s="3" customFormat="1" ht="9.6" customHeight="1" thickTop="1" thickBot="1">
      <c r="A12" s="23"/>
      <c r="B12" s="25"/>
      <c r="C12" s="25"/>
      <c r="D12" s="25"/>
      <c r="E12" s="25"/>
      <c r="F12" s="25"/>
      <c r="G12" s="40"/>
      <c r="H12" s="25"/>
      <c r="I12" s="25"/>
      <c r="J12" s="25"/>
      <c r="K12" s="25"/>
      <c r="L12" s="25"/>
      <c r="M12" s="25"/>
      <c r="N12" s="25"/>
      <c r="O12" s="40"/>
      <c r="P12" s="33"/>
      <c r="Q12" s="25"/>
      <c r="R12" s="25"/>
      <c r="S12" s="23"/>
      <c r="T12" s="26"/>
      <c r="U12" s="4"/>
      <c r="V12" s="4" t="s">
        <v>10</v>
      </c>
    </row>
    <row r="13" spans="1:22" s="3" customFormat="1" ht="6.6" customHeight="1" thickTop="1">
      <c r="A13" s="23"/>
      <c r="B13" s="25"/>
      <c r="C13" s="25"/>
      <c r="D13" s="25"/>
      <c r="E13" s="41"/>
      <c r="F13" s="42"/>
      <c r="G13" s="43"/>
      <c r="H13" s="25"/>
      <c r="I13" s="25"/>
      <c r="J13" s="25"/>
      <c r="K13" s="25"/>
      <c r="L13" s="25"/>
      <c r="M13" s="25"/>
      <c r="N13" s="41"/>
      <c r="O13" s="42"/>
      <c r="P13" s="43"/>
      <c r="Q13" s="25"/>
      <c r="R13" s="25"/>
      <c r="S13" s="23"/>
      <c r="T13" s="26"/>
      <c r="V13" s="4" t="s">
        <v>11</v>
      </c>
    </row>
    <row r="14" spans="1:22" s="3" customFormat="1" ht="17.25">
      <c r="A14" s="23"/>
      <c r="B14" s="25"/>
      <c r="C14" s="25"/>
      <c r="D14" s="25"/>
      <c r="E14" s="125" t="s">
        <v>12</v>
      </c>
      <c r="F14" s="126"/>
      <c r="G14" s="127"/>
      <c r="H14" s="25"/>
      <c r="I14" s="25"/>
      <c r="J14" s="44"/>
      <c r="K14" s="25"/>
      <c r="L14" s="25"/>
      <c r="M14" s="25"/>
      <c r="N14" s="125" t="s">
        <v>13</v>
      </c>
      <c r="O14" s="126"/>
      <c r="P14" s="127"/>
      <c r="Q14" s="25"/>
      <c r="R14" s="25"/>
      <c r="S14" s="23"/>
      <c r="T14" s="26"/>
      <c r="V14" s="4" t="s">
        <v>14</v>
      </c>
    </row>
    <row r="15" spans="1:22" s="3" customFormat="1" ht="6.6" customHeight="1">
      <c r="A15" s="23"/>
      <c r="B15" s="25"/>
      <c r="C15" s="25"/>
      <c r="D15" s="25"/>
      <c r="E15" s="28"/>
      <c r="F15" s="29"/>
      <c r="G15" s="30"/>
      <c r="H15" s="25"/>
      <c r="I15" s="25"/>
      <c r="J15" s="25"/>
      <c r="K15" s="25"/>
      <c r="L15" s="25"/>
      <c r="M15" s="25"/>
      <c r="N15" s="28"/>
      <c r="O15" s="29"/>
      <c r="P15" s="30"/>
      <c r="Q15" s="25"/>
      <c r="R15" s="25"/>
      <c r="S15" s="23"/>
      <c r="T15" s="26"/>
      <c r="V15" s="4" t="s">
        <v>15</v>
      </c>
    </row>
    <row r="16" spans="1:22" s="3" customFormat="1" ht="23.25">
      <c r="A16" s="23"/>
      <c r="B16" s="25"/>
      <c r="C16" s="45"/>
      <c r="D16" s="45"/>
      <c r="E16" s="122">
        <f>(1+C23)*(1+G23)-1</f>
        <v>1.4044999999999863E-2</v>
      </c>
      <c r="F16" s="123"/>
      <c r="G16" s="124"/>
      <c r="H16" s="45"/>
      <c r="I16" s="45"/>
      <c r="J16" s="45"/>
      <c r="K16" s="45"/>
      <c r="L16" s="45"/>
      <c r="M16" s="45"/>
      <c r="N16" s="122">
        <f>(1+K23)*(1+P23)-1</f>
        <v>0.12224000000000013</v>
      </c>
      <c r="O16" s="123"/>
      <c r="P16" s="124"/>
      <c r="Q16" s="46"/>
      <c r="R16" s="25"/>
      <c r="S16" s="23"/>
      <c r="T16" s="26"/>
      <c r="V16" s="4" t="s">
        <v>16</v>
      </c>
    </row>
    <row r="17" spans="1:22" s="3" customFormat="1" ht="6.6" customHeight="1" thickBot="1">
      <c r="A17" s="23"/>
      <c r="B17" s="25"/>
      <c r="C17" s="25"/>
      <c r="D17" s="25"/>
      <c r="E17" s="31"/>
      <c r="F17" s="33"/>
      <c r="G17" s="34"/>
      <c r="H17" s="25"/>
      <c r="I17" s="25"/>
      <c r="J17" s="25"/>
      <c r="K17" s="25"/>
      <c r="L17" s="25"/>
      <c r="M17" s="25"/>
      <c r="N17" s="31"/>
      <c r="O17" s="32"/>
      <c r="P17" s="47"/>
      <c r="Q17" s="25"/>
      <c r="R17" s="25"/>
      <c r="S17" s="23"/>
      <c r="T17" s="26"/>
      <c r="V17" s="4"/>
    </row>
    <row r="18" spans="1:22" s="3" customFormat="1" ht="7.9" customHeight="1" thickTop="1" thickBot="1">
      <c r="A18" s="23"/>
      <c r="B18" s="25"/>
      <c r="C18" s="25"/>
      <c r="D18" s="25"/>
      <c r="E18" s="36"/>
      <c r="F18" s="48"/>
      <c r="G18" s="36"/>
      <c r="H18" s="25"/>
      <c r="I18" s="25"/>
      <c r="J18" s="25"/>
      <c r="K18" s="25"/>
      <c r="L18" s="25"/>
      <c r="M18" s="36"/>
      <c r="N18" s="36"/>
      <c r="O18" s="48"/>
      <c r="P18" s="36"/>
      <c r="Q18" s="36"/>
      <c r="R18" s="25"/>
      <c r="S18" s="23"/>
      <c r="T18" s="26"/>
      <c r="V18" s="4"/>
    </row>
    <row r="19" spans="1:22" s="3" customFormat="1" ht="7.9" customHeight="1" thickTop="1" thickBot="1">
      <c r="A19" s="23"/>
      <c r="B19" s="25"/>
      <c r="C19" s="25"/>
      <c r="D19" s="25"/>
      <c r="E19" s="49"/>
      <c r="F19" s="25"/>
      <c r="G19" s="29"/>
      <c r="H19" s="49"/>
      <c r="I19" s="25"/>
      <c r="J19" s="25"/>
      <c r="K19" s="25"/>
      <c r="L19" s="25"/>
      <c r="M19" s="49"/>
      <c r="N19" s="25"/>
      <c r="O19" s="25"/>
      <c r="P19" s="25"/>
      <c r="Q19" s="29"/>
      <c r="R19" s="49"/>
      <c r="S19" s="26"/>
    </row>
    <row r="20" spans="1:22" s="3" customFormat="1" ht="4.9000000000000004" customHeight="1" thickTop="1">
      <c r="A20" s="23"/>
      <c r="B20" s="25"/>
      <c r="C20" s="41"/>
      <c r="D20" s="42"/>
      <c r="E20" s="43"/>
      <c r="F20" s="25"/>
      <c r="G20" s="41"/>
      <c r="H20" s="42"/>
      <c r="I20" s="43"/>
      <c r="J20" s="25"/>
      <c r="K20" s="41"/>
      <c r="L20" s="42"/>
      <c r="M20" s="42"/>
      <c r="N20" s="43"/>
      <c r="O20" s="25"/>
      <c r="P20" s="41"/>
      <c r="Q20" s="42"/>
      <c r="R20" s="50"/>
      <c r="S20" s="26"/>
    </row>
    <row r="21" spans="1:22" s="51" customFormat="1" ht="16.149999999999999" customHeight="1">
      <c r="A21" s="23"/>
      <c r="B21" s="23"/>
      <c r="C21" s="128" t="s">
        <v>17</v>
      </c>
      <c r="D21" s="129"/>
      <c r="E21" s="130"/>
      <c r="F21" s="23"/>
      <c r="G21" s="128" t="s">
        <v>18</v>
      </c>
      <c r="H21" s="129"/>
      <c r="I21" s="130"/>
      <c r="J21" s="23"/>
      <c r="K21" s="128" t="s">
        <v>19</v>
      </c>
      <c r="L21" s="129"/>
      <c r="M21" s="129"/>
      <c r="N21" s="130"/>
      <c r="O21" s="23"/>
      <c r="P21" s="128" t="s">
        <v>20</v>
      </c>
      <c r="Q21" s="129"/>
      <c r="R21" s="130"/>
      <c r="S21" s="26"/>
    </row>
    <row r="22" spans="1:22" s="3" customFormat="1" ht="6" customHeight="1">
      <c r="A22" s="23"/>
      <c r="B22" s="25"/>
      <c r="C22" s="28"/>
      <c r="D22" s="29"/>
      <c r="E22" s="30"/>
      <c r="F22" s="25"/>
      <c r="G22" s="28"/>
      <c r="H22" s="29"/>
      <c r="I22" s="30"/>
      <c r="J22" s="25"/>
      <c r="K22" s="28"/>
      <c r="L22" s="29"/>
      <c r="M22" s="29"/>
      <c r="N22" s="30"/>
      <c r="O22" s="25"/>
      <c r="P22" s="28"/>
      <c r="Q22" s="29"/>
      <c r="R22" s="52"/>
      <c r="S22" s="26"/>
    </row>
    <row r="23" spans="1:22" s="3" customFormat="1" ht="23.25">
      <c r="A23" s="45"/>
      <c r="B23" s="45"/>
      <c r="C23" s="122">
        <v>8.9999999999999993E-3</v>
      </c>
      <c r="D23" s="123"/>
      <c r="E23" s="124"/>
      <c r="F23" s="45"/>
      <c r="G23" s="122">
        <v>5.0000000000000001E-3</v>
      </c>
      <c r="H23" s="123"/>
      <c r="I23" s="124"/>
      <c r="J23" s="45"/>
      <c r="K23" s="122">
        <v>2E-3</v>
      </c>
      <c r="L23" s="123"/>
      <c r="M23" s="123"/>
      <c r="N23" s="124"/>
      <c r="O23" s="45"/>
      <c r="P23" s="122">
        <v>0.12</v>
      </c>
      <c r="Q23" s="123"/>
      <c r="R23" s="124"/>
      <c r="S23" s="26"/>
    </row>
    <row r="24" spans="1:22" s="3" customFormat="1" ht="7.15" customHeight="1" thickBot="1">
      <c r="A24" s="23"/>
      <c r="B24" s="25"/>
      <c r="C24" s="31"/>
      <c r="D24" s="33"/>
      <c r="E24" s="34"/>
      <c r="F24" s="25"/>
      <c r="G24" s="31"/>
      <c r="H24" s="33"/>
      <c r="I24" s="34"/>
      <c r="J24" s="25"/>
      <c r="K24" s="31"/>
      <c r="L24" s="33"/>
      <c r="M24" s="33"/>
      <c r="N24" s="34"/>
      <c r="O24" s="25"/>
      <c r="P24" s="31"/>
      <c r="Q24" s="33"/>
      <c r="R24" s="53"/>
      <c r="S24" s="26"/>
    </row>
    <row r="25" spans="1:22" ht="17.25" thickTop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6"/>
    </row>
    <row r="26" spans="1:22" ht="16.5">
      <c r="A26" s="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6"/>
    </row>
    <row r="27" spans="1:22" ht="16.5">
      <c r="A27" s="4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6"/>
      <c r="U27" s="54"/>
      <c r="V27" s="55" t="s">
        <v>21</v>
      </c>
    </row>
    <row r="28" spans="1:22" ht="16.5">
      <c r="A28" s="4"/>
      <c r="B28" s="23"/>
      <c r="C28" s="23"/>
      <c r="D28" s="23"/>
      <c r="E28" s="23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U28" s="58" t="s">
        <v>4</v>
      </c>
      <c r="V28" s="59">
        <f>H9</f>
        <v>0.13800186079999999</v>
      </c>
    </row>
    <row r="29" spans="1:22" ht="16.5">
      <c r="A29" s="4"/>
      <c r="B29" s="23"/>
      <c r="C29" s="23"/>
      <c r="D29" s="23"/>
      <c r="E29" s="23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U29" s="58" t="s">
        <v>12</v>
      </c>
      <c r="V29" s="59">
        <f>E16</f>
        <v>1.4044999999999863E-2</v>
      </c>
    </row>
    <row r="30" spans="1:22" ht="16.5">
      <c r="A30" s="4"/>
      <c r="B30" s="23"/>
      <c r="C30" s="23"/>
      <c r="D30" s="23"/>
      <c r="E30" s="23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U30" s="58" t="s">
        <v>17</v>
      </c>
      <c r="V30" s="59">
        <f>C23</f>
        <v>8.9999999999999993E-3</v>
      </c>
    </row>
    <row r="31" spans="1:22" ht="16.5">
      <c r="A31" s="4"/>
      <c r="B31" s="23"/>
      <c r="C31" s="23"/>
      <c r="D31" s="23"/>
      <c r="E31" s="23"/>
      <c r="U31" s="58" t="s">
        <v>18</v>
      </c>
      <c r="V31" s="59">
        <f>G23</f>
        <v>5.0000000000000001E-3</v>
      </c>
    </row>
    <row r="32" spans="1:22" ht="16.5">
      <c r="B32" s="23"/>
      <c r="C32" s="23"/>
      <c r="D32" s="23"/>
      <c r="E32" s="23"/>
      <c r="U32" s="58" t="s">
        <v>13</v>
      </c>
      <c r="V32" s="59">
        <f>N16</f>
        <v>0.12224000000000013</v>
      </c>
    </row>
    <row r="33" spans="1:22" ht="16.5">
      <c r="B33" s="23"/>
      <c r="C33" s="23"/>
      <c r="D33" s="23"/>
      <c r="E33" s="23"/>
      <c r="U33" s="58" t="s">
        <v>19</v>
      </c>
      <c r="V33" s="59">
        <f>K23</f>
        <v>2E-3</v>
      </c>
    </row>
    <row r="34" spans="1:22" ht="16.5">
      <c r="A34" s="3"/>
      <c r="B34" s="23"/>
      <c r="C34" s="23"/>
      <c r="D34" s="23"/>
      <c r="E34" s="23"/>
      <c r="U34" s="58" t="s">
        <v>20</v>
      </c>
      <c r="V34" s="59">
        <f>P23</f>
        <v>0.12</v>
      </c>
    </row>
    <row r="35" spans="1:22" ht="16.5">
      <c r="A35" s="3"/>
      <c r="B35" s="23"/>
      <c r="C35" s="23"/>
      <c r="D35" s="23"/>
      <c r="E35" s="23"/>
    </row>
    <row r="36" spans="1:22" ht="16.5">
      <c r="A36" s="3"/>
      <c r="B36" s="23"/>
      <c r="C36" s="23"/>
      <c r="D36" s="23"/>
      <c r="E36" s="23"/>
    </row>
  </sheetData>
  <mergeCells count="17">
    <mergeCell ref="E14:G14"/>
    <mergeCell ref="E16:G16"/>
    <mergeCell ref="N16:P16"/>
    <mergeCell ref="C23:E23"/>
    <mergeCell ref="G23:I23"/>
    <mergeCell ref="C21:E21"/>
    <mergeCell ref="P23:R23"/>
    <mergeCell ref="P21:R21"/>
    <mergeCell ref="K21:N21"/>
    <mergeCell ref="G21:I21"/>
    <mergeCell ref="J6:M6"/>
    <mergeCell ref="J8:M8"/>
    <mergeCell ref="J10:M10"/>
    <mergeCell ref="K23:N23"/>
    <mergeCell ref="H9:M9"/>
    <mergeCell ref="H7:M7"/>
    <mergeCell ref="N14:P14"/>
  </mergeCells>
  <phoneticPr fontId="4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63" enableFormatConditionsCalculation="0">
    <tabColor indexed="42"/>
  </sheetPr>
  <dimension ref="B2:T60"/>
  <sheetViews>
    <sheetView showGridLines="0" topLeftCell="P1" workbookViewId="0">
      <selection activeCell="R62" sqref="R62"/>
    </sheetView>
  </sheetViews>
  <sheetFormatPr defaultRowHeight="12.75"/>
  <cols>
    <col min="2" max="2" width="12.5703125" customWidth="1"/>
    <col min="3" max="4" width="10.28515625" customWidth="1"/>
    <col min="5" max="5" width="10.42578125" customWidth="1"/>
  </cols>
  <sheetData>
    <row r="2" spans="2:20" ht="15.75">
      <c r="H2" s="60" t="s">
        <v>22</v>
      </c>
      <c r="T2" s="60" t="s">
        <v>23</v>
      </c>
    </row>
    <row r="4" spans="2:20">
      <c r="P4" s="61"/>
      <c r="Q4" s="61" t="s">
        <v>24</v>
      </c>
      <c r="R4" s="61" t="s">
        <v>25</v>
      </c>
    </row>
    <row r="5" spans="2:20">
      <c r="B5" s="61"/>
      <c r="C5" s="61" t="s">
        <v>26</v>
      </c>
      <c r="D5" s="61" t="s">
        <v>27</v>
      </c>
      <c r="E5" s="61" t="s">
        <v>28</v>
      </c>
      <c r="F5" s="61" t="s">
        <v>29</v>
      </c>
      <c r="P5" s="61" t="s">
        <v>30</v>
      </c>
      <c r="Q5" s="62">
        <v>56</v>
      </c>
      <c r="R5" s="62">
        <v>56</v>
      </c>
    </row>
    <row r="6" spans="2:20">
      <c r="B6" s="61" t="s">
        <v>30</v>
      </c>
      <c r="C6" s="62">
        <v>56.294104681296119</v>
      </c>
      <c r="D6" s="62">
        <v>66</v>
      </c>
      <c r="E6" s="62">
        <v>77</v>
      </c>
      <c r="F6" s="62">
        <v>83.03923644580378</v>
      </c>
      <c r="P6" s="61" t="s">
        <v>31</v>
      </c>
      <c r="Q6" s="62">
        <v>50</v>
      </c>
      <c r="R6" s="62">
        <v>60</v>
      </c>
    </row>
    <row r="7" spans="2:20">
      <c r="B7" s="61" t="s">
        <v>31</v>
      </c>
      <c r="C7" s="62">
        <v>51.472726865406585</v>
      </c>
      <c r="D7" s="62">
        <v>81.656516623340451</v>
      </c>
      <c r="E7" s="62">
        <v>93.28104066660616</v>
      </c>
      <c r="F7" s="62">
        <v>76</v>
      </c>
      <c r="P7" s="61" t="s">
        <v>32</v>
      </c>
      <c r="Q7" s="62">
        <v>100</v>
      </c>
      <c r="R7" s="62">
        <v>95</v>
      </c>
    </row>
    <row r="8" spans="2:20">
      <c r="B8" s="61" t="s">
        <v>32</v>
      </c>
      <c r="C8" s="62">
        <v>97.882375213255472</v>
      </c>
      <c r="D8" s="62">
        <v>86.123800527429324</v>
      </c>
      <c r="E8" s="62">
        <v>32.495881257773476</v>
      </c>
      <c r="F8" s="62">
        <v>70</v>
      </c>
      <c r="P8" s="61" t="s">
        <v>33</v>
      </c>
      <c r="Q8" s="62">
        <v>70</v>
      </c>
      <c r="R8" s="62">
        <v>80</v>
      </c>
    </row>
    <row r="9" spans="2:20">
      <c r="B9" s="61" t="s">
        <v>33</v>
      </c>
      <c r="C9" s="62">
        <v>66</v>
      </c>
      <c r="D9" s="62">
        <v>66</v>
      </c>
      <c r="E9" s="62">
        <v>66</v>
      </c>
      <c r="F9" s="62">
        <v>69</v>
      </c>
    </row>
    <row r="15" spans="2:20">
      <c r="H15" t="s">
        <v>34</v>
      </c>
    </row>
    <row r="23" spans="2:10">
      <c r="I23" t="s">
        <v>34</v>
      </c>
      <c r="J23" t="s">
        <v>34</v>
      </c>
    </row>
    <row r="28" spans="2:10">
      <c r="J28" t="s">
        <v>34</v>
      </c>
    </row>
    <row r="31" spans="2:10">
      <c r="B31" s="61"/>
      <c r="C31" s="61" t="s">
        <v>26</v>
      </c>
      <c r="D31" s="61" t="s">
        <v>27</v>
      </c>
      <c r="E31" s="61" t="s">
        <v>28</v>
      </c>
      <c r="F31" s="61" t="s">
        <v>29</v>
      </c>
    </row>
    <row r="32" spans="2:10">
      <c r="B32" s="61" t="s">
        <v>30</v>
      </c>
      <c r="C32" s="62">
        <v>77</v>
      </c>
      <c r="D32" s="62">
        <v>44</v>
      </c>
      <c r="E32" s="62">
        <v>32.384449505025259</v>
      </c>
      <c r="F32" s="62">
        <v>55</v>
      </c>
    </row>
    <row r="33" spans="2:6">
      <c r="B33" s="61" t="s">
        <v>31</v>
      </c>
      <c r="C33" s="62">
        <v>51.472726865406585</v>
      </c>
      <c r="D33" s="62">
        <v>66</v>
      </c>
      <c r="E33" s="62">
        <v>77</v>
      </c>
      <c r="F33" s="62">
        <v>74.910634193961911</v>
      </c>
    </row>
    <row r="55" spans="2:5">
      <c r="C55" s="63" t="s">
        <v>35</v>
      </c>
      <c r="D55" s="63" t="s">
        <v>36</v>
      </c>
      <c r="E55" s="63" t="s">
        <v>37</v>
      </c>
    </row>
    <row r="56" spans="2:5" s="66" customFormat="1" ht="26.25" customHeight="1">
      <c r="B56" s="64"/>
      <c r="C56" s="65" t="s">
        <v>38</v>
      </c>
      <c r="D56" s="65" t="s">
        <v>39</v>
      </c>
      <c r="E56" s="65" t="s">
        <v>40</v>
      </c>
    </row>
    <row r="57" spans="2:5">
      <c r="B57" s="61" t="s">
        <v>26</v>
      </c>
      <c r="C57" s="67">
        <v>0.17</v>
      </c>
      <c r="D57" s="67">
        <v>5.5E-2</v>
      </c>
      <c r="E57" s="62">
        <v>500</v>
      </c>
    </row>
    <row r="58" spans="2:5">
      <c r="B58" s="61" t="s">
        <v>27</v>
      </c>
      <c r="C58" s="67">
        <v>0.2</v>
      </c>
      <c r="D58" s="67">
        <v>4.4999999999999998E-2</v>
      </c>
      <c r="E58" s="62">
        <f>E60*1.1</f>
        <v>214.50000000000003</v>
      </c>
    </row>
    <row r="59" spans="2:5">
      <c r="B59" s="61" t="s">
        <v>28</v>
      </c>
      <c r="C59" s="67">
        <v>2.5000000000000001E-2</v>
      </c>
      <c r="D59" s="67">
        <v>3.5000000000000003E-2</v>
      </c>
      <c r="E59" s="62">
        <f>E57/8</f>
        <v>62.5</v>
      </c>
    </row>
    <row r="60" spans="2:5">
      <c r="B60" s="61" t="s">
        <v>29</v>
      </c>
      <c r="C60" s="67">
        <v>0.05</v>
      </c>
      <c r="D60" s="67">
        <v>3.2000000000000001E-2</v>
      </c>
      <c r="E60" s="62">
        <v>195</v>
      </c>
    </row>
  </sheetData>
  <phoneticPr fontId="4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64" enableFormatConditionsCalculation="0">
    <tabColor indexed="42"/>
  </sheetPr>
  <dimension ref="B6:W69"/>
  <sheetViews>
    <sheetView showGridLines="0" topLeftCell="A64" zoomScale="75" workbookViewId="0">
      <selection activeCell="R62" sqref="R62"/>
    </sheetView>
  </sheetViews>
  <sheetFormatPr defaultRowHeight="12.75"/>
  <cols>
    <col min="1" max="1" width="2.7109375" customWidth="1"/>
    <col min="3" max="3" width="9.140625" style="71"/>
    <col min="4" max="4" width="9.140625" style="68"/>
  </cols>
  <sheetData>
    <row r="6" spans="2:21">
      <c r="B6" s="61"/>
      <c r="C6" s="62" t="s">
        <v>4</v>
      </c>
      <c r="T6" s="61"/>
      <c r="U6" s="62" t="s">
        <v>4</v>
      </c>
    </row>
    <row r="7" spans="2:21">
      <c r="B7" s="61" t="s">
        <v>41</v>
      </c>
      <c r="C7" s="62">
        <v>473.41838239293367</v>
      </c>
      <c r="T7" s="61" t="s">
        <v>42</v>
      </c>
      <c r="U7" s="62">
        <v>1100</v>
      </c>
    </row>
    <row r="8" spans="2:21">
      <c r="B8" s="61" t="s">
        <v>43</v>
      </c>
      <c r="C8" s="62">
        <v>20</v>
      </c>
      <c r="T8" s="61" t="s">
        <v>44</v>
      </c>
      <c r="U8" s="62">
        <v>926.54243309292065</v>
      </c>
    </row>
    <row r="9" spans="2:21">
      <c r="B9" s="61" t="s">
        <v>45</v>
      </c>
      <c r="C9" s="62">
        <v>39.155404675722266</v>
      </c>
      <c r="T9" s="61" t="s">
        <v>46</v>
      </c>
      <c r="U9" s="62">
        <v>920</v>
      </c>
    </row>
    <row r="10" spans="2:21">
      <c r="B10" s="61" t="s">
        <v>47</v>
      </c>
      <c r="C10" s="62">
        <v>80.619922391930785</v>
      </c>
      <c r="T10" s="61" t="s">
        <v>48</v>
      </c>
      <c r="U10" s="62">
        <v>910</v>
      </c>
    </row>
    <row r="11" spans="2:21">
      <c r="B11" s="61" t="s">
        <v>48</v>
      </c>
      <c r="C11" s="62">
        <v>910</v>
      </c>
      <c r="T11" s="61" t="s">
        <v>49</v>
      </c>
      <c r="U11" s="62">
        <v>909.35041762306309</v>
      </c>
    </row>
    <row r="12" spans="2:21">
      <c r="B12" s="61" t="s">
        <v>50</v>
      </c>
      <c r="C12" s="62">
        <v>50.124044466200424</v>
      </c>
      <c r="T12" s="61" t="s">
        <v>51</v>
      </c>
      <c r="U12" s="62">
        <v>900</v>
      </c>
    </row>
    <row r="13" spans="2:21">
      <c r="B13" s="61" t="s">
        <v>42</v>
      </c>
      <c r="C13" s="62">
        <v>1100</v>
      </c>
      <c r="T13" s="61" t="s">
        <v>52</v>
      </c>
      <c r="U13" s="62">
        <v>777</v>
      </c>
    </row>
    <row r="14" spans="2:21">
      <c r="B14" s="61" t="s">
        <v>46</v>
      </c>
      <c r="C14" s="62">
        <v>920</v>
      </c>
      <c r="T14" s="61" t="s">
        <v>53</v>
      </c>
      <c r="U14" s="62">
        <v>647.45275763773157</v>
      </c>
    </row>
    <row r="15" spans="2:21">
      <c r="B15" s="61" t="s">
        <v>54</v>
      </c>
      <c r="C15" s="62">
        <v>67</v>
      </c>
      <c r="T15" s="61" t="s">
        <v>55</v>
      </c>
      <c r="U15" s="62">
        <v>475.70016489802146</v>
      </c>
    </row>
    <row r="16" spans="2:21">
      <c r="B16" s="61" t="s">
        <v>49</v>
      </c>
      <c r="C16" s="62">
        <v>909.35041762306309</v>
      </c>
      <c r="T16" s="61" t="s">
        <v>41</v>
      </c>
      <c r="U16" s="62">
        <v>473.41838239293367</v>
      </c>
    </row>
    <row r="17" spans="2:21">
      <c r="B17" s="61" t="s">
        <v>55</v>
      </c>
      <c r="C17" s="62">
        <v>475.70016489802146</v>
      </c>
      <c r="T17" s="61" t="s">
        <v>56</v>
      </c>
      <c r="U17" s="62">
        <v>192.06045232914315</v>
      </c>
    </row>
    <row r="18" spans="2:21">
      <c r="B18" s="61" t="s">
        <v>57</v>
      </c>
      <c r="C18" s="62">
        <v>100</v>
      </c>
      <c r="T18" s="61" t="s">
        <v>57</v>
      </c>
      <c r="U18" s="62">
        <v>100</v>
      </c>
    </row>
    <row r="19" spans="2:21">
      <c r="B19" s="61" t="s">
        <v>56</v>
      </c>
      <c r="C19" s="62">
        <v>192.06045232914315</v>
      </c>
      <c r="T19" s="61" t="s">
        <v>58</v>
      </c>
      <c r="U19" s="62">
        <v>88</v>
      </c>
    </row>
    <row r="20" spans="2:21">
      <c r="B20" s="61" t="s">
        <v>59</v>
      </c>
      <c r="C20" s="62">
        <v>54.318699420232264</v>
      </c>
      <c r="T20" s="61" t="s">
        <v>60</v>
      </c>
      <c r="U20" s="62">
        <v>87</v>
      </c>
    </row>
    <row r="21" spans="2:21">
      <c r="B21" s="61" t="s">
        <v>58</v>
      </c>
      <c r="C21" s="62">
        <v>88</v>
      </c>
      <c r="T21" s="61" t="s">
        <v>47</v>
      </c>
      <c r="U21" s="62">
        <v>80.619922391930785</v>
      </c>
    </row>
    <row r="22" spans="2:21">
      <c r="B22" s="61" t="s">
        <v>51</v>
      </c>
      <c r="C22" s="62">
        <v>900</v>
      </c>
      <c r="T22" s="61" t="s">
        <v>54</v>
      </c>
      <c r="U22" s="62">
        <v>67</v>
      </c>
    </row>
    <row r="23" spans="2:21">
      <c r="B23" s="61" t="s">
        <v>53</v>
      </c>
      <c r="C23" s="62">
        <v>647.45275763773157</v>
      </c>
      <c r="T23" s="61" t="s">
        <v>59</v>
      </c>
      <c r="U23" s="62">
        <v>54.318699420232264</v>
      </c>
    </row>
    <row r="24" spans="2:21">
      <c r="B24" s="61" t="s">
        <v>52</v>
      </c>
      <c r="C24" s="62">
        <v>777</v>
      </c>
      <c r="T24" s="61" t="s">
        <v>50</v>
      </c>
      <c r="U24" s="62">
        <v>50.124044466200424</v>
      </c>
    </row>
    <row r="25" spans="2:21">
      <c r="B25" s="61" t="s">
        <v>60</v>
      </c>
      <c r="C25" s="62">
        <v>87</v>
      </c>
      <c r="T25" s="61" t="s">
        <v>45</v>
      </c>
      <c r="U25" s="62">
        <v>39.155404675722266</v>
      </c>
    </row>
    <row r="26" spans="2:21">
      <c r="B26" s="61" t="s">
        <v>44</v>
      </c>
      <c r="C26" s="62">
        <v>926.54243309292065</v>
      </c>
      <c r="T26" s="61" t="s">
        <v>43</v>
      </c>
      <c r="U26" s="62">
        <v>20</v>
      </c>
    </row>
    <row r="57" spans="20:23">
      <c r="T57" s="61"/>
      <c r="U57" s="62" t="s">
        <v>4</v>
      </c>
      <c r="V57" s="61" t="s">
        <v>61</v>
      </c>
    </row>
    <row r="58" spans="20:23">
      <c r="T58" s="61" t="s">
        <v>42</v>
      </c>
      <c r="U58" s="62">
        <v>1100</v>
      </c>
      <c r="V58" s="69">
        <f>U58/$U$69</f>
        <v>0.12474848042784382</v>
      </c>
    </row>
    <row r="59" spans="20:23">
      <c r="T59" s="61" t="s">
        <v>44</v>
      </c>
      <c r="U59" s="62">
        <v>926.54243309292065</v>
      </c>
      <c r="V59" s="69">
        <f t="shared" ref="V59:V69" si="0">U59/$U$69</f>
        <v>0.10507705507296274</v>
      </c>
      <c r="W59">
        <f>U59/U69</f>
        <v>0.10507705507296274</v>
      </c>
    </row>
    <row r="60" spans="20:23">
      <c r="T60" s="61" t="s">
        <v>46</v>
      </c>
      <c r="U60" s="62">
        <v>920</v>
      </c>
      <c r="V60" s="69">
        <f t="shared" si="0"/>
        <v>0.10433509272146937</v>
      </c>
    </row>
    <row r="61" spans="20:23">
      <c r="T61" s="61" t="s">
        <v>48</v>
      </c>
      <c r="U61" s="62">
        <v>910</v>
      </c>
      <c r="V61" s="69">
        <f t="shared" si="0"/>
        <v>0.10320101562667079</v>
      </c>
    </row>
    <row r="62" spans="20:23">
      <c r="T62" s="61" t="s">
        <v>49</v>
      </c>
      <c r="U62" s="62">
        <v>909.35041762306309</v>
      </c>
      <c r="V62" s="69">
        <f t="shared" si="0"/>
        <v>0.1031273479771839</v>
      </c>
    </row>
    <row r="63" spans="20:23">
      <c r="T63" s="61" t="s">
        <v>51</v>
      </c>
      <c r="U63" s="62">
        <v>900</v>
      </c>
      <c r="V63" s="69">
        <f t="shared" si="0"/>
        <v>0.10206693853187221</v>
      </c>
    </row>
    <row r="64" spans="20:23">
      <c r="T64" s="61" t="s">
        <v>52</v>
      </c>
      <c r="U64" s="62">
        <v>777</v>
      </c>
      <c r="V64" s="69">
        <f t="shared" si="0"/>
        <v>8.8117790265849677E-2</v>
      </c>
    </row>
    <row r="65" spans="20:22">
      <c r="T65" s="61" t="s">
        <v>53</v>
      </c>
      <c r="U65" s="62">
        <v>647.45275763773157</v>
      </c>
      <c r="V65" s="69">
        <f t="shared" si="0"/>
        <v>7.3426134240112781E-2</v>
      </c>
    </row>
    <row r="66" spans="20:22">
      <c r="T66" s="61" t="s">
        <v>55</v>
      </c>
      <c r="U66" s="62">
        <v>475.70016489802146</v>
      </c>
      <c r="V66" s="69">
        <f t="shared" si="0"/>
        <v>5.3948066100275367E-2</v>
      </c>
    </row>
    <row r="67" spans="20:22">
      <c r="T67" s="61" t="s">
        <v>41</v>
      </c>
      <c r="U67" s="62">
        <v>473.41838239293367</v>
      </c>
      <c r="V67" s="69">
        <f t="shared" si="0"/>
        <v>5.3689294372842152E-2</v>
      </c>
    </row>
    <row r="68" spans="20:22">
      <c r="T68" s="61" t="s">
        <v>62</v>
      </c>
      <c r="U68" s="62">
        <v>778.27852328322888</v>
      </c>
      <c r="V68" s="69">
        <f t="shared" si="0"/>
        <v>8.8262784662917329E-2</v>
      </c>
    </row>
    <row r="69" spans="20:22">
      <c r="T69" s="70" t="s">
        <v>63</v>
      </c>
      <c r="U69" s="62">
        <f>SUM(U58:U68)</f>
        <v>8817.7426789278979</v>
      </c>
      <c r="V69" s="69">
        <f t="shared" si="0"/>
        <v>1</v>
      </c>
    </row>
  </sheetData>
  <phoneticPr fontId="4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65" enableFormatConditionsCalculation="0">
    <tabColor indexed="42"/>
  </sheetPr>
  <dimension ref="C5:AB66"/>
  <sheetViews>
    <sheetView showGridLines="0" topLeftCell="H19" workbookViewId="0">
      <selection activeCell="R62" sqref="R62"/>
    </sheetView>
  </sheetViews>
  <sheetFormatPr defaultRowHeight="12.75"/>
  <cols>
    <col min="3" max="3" width="11.5703125" customWidth="1"/>
    <col min="4" max="5" width="16.42578125" bestFit="1" customWidth="1"/>
    <col min="6" max="6" width="1.5703125" customWidth="1"/>
    <col min="7" max="7" width="10.7109375" customWidth="1"/>
    <col min="8" max="9" width="7.28515625" customWidth="1"/>
    <col min="10" max="10" width="9.5703125" customWidth="1"/>
    <col min="11" max="11" width="1.42578125" customWidth="1"/>
    <col min="12" max="12" width="10.5703125" bestFit="1" customWidth="1"/>
    <col min="13" max="13" width="9.7109375" bestFit="1" customWidth="1"/>
    <col min="17" max="19" width="9.140625" style="63"/>
    <col min="20" max="20" width="13.85546875" style="63" bestFit="1" customWidth="1"/>
    <col min="21" max="23" width="9.140625" style="63"/>
    <col min="24" max="24" width="19.28515625" style="63" bestFit="1" customWidth="1"/>
    <col min="25" max="28" width="9.140625" style="63"/>
  </cols>
  <sheetData>
    <row r="5" spans="3:10">
      <c r="C5" s="72" t="s">
        <v>64</v>
      </c>
    </row>
    <row r="6" spans="3:10">
      <c r="C6" s="73"/>
      <c r="D6" s="73" t="s">
        <v>65</v>
      </c>
      <c r="E6" s="73" t="s">
        <v>66</v>
      </c>
    </row>
    <row r="7" spans="3:10">
      <c r="C7" s="74" t="s">
        <v>67</v>
      </c>
      <c r="D7" s="75" t="s">
        <v>68</v>
      </c>
      <c r="E7" s="75" t="s">
        <v>69</v>
      </c>
    </row>
    <row r="8" spans="3:10">
      <c r="C8" s="74" t="s">
        <v>70</v>
      </c>
      <c r="D8" s="75" t="s">
        <v>71</v>
      </c>
      <c r="E8" s="75" t="s">
        <v>72</v>
      </c>
    </row>
    <row r="9" spans="3:10">
      <c r="C9" s="74" t="s">
        <v>73</v>
      </c>
      <c r="D9" s="75" t="s">
        <v>74</v>
      </c>
      <c r="E9" s="75" t="s">
        <v>75</v>
      </c>
    </row>
    <row r="10" spans="3:10">
      <c r="C10" s="74" t="s">
        <v>76</v>
      </c>
      <c r="D10" s="75" t="s">
        <v>77</v>
      </c>
      <c r="E10" s="75" t="s">
        <v>78</v>
      </c>
    </row>
    <row r="11" spans="3:10">
      <c r="C11" s="74" t="s">
        <v>79</v>
      </c>
      <c r="D11" s="75" t="s">
        <v>80</v>
      </c>
      <c r="E11" s="76" t="s">
        <v>81</v>
      </c>
    </row>
    <row r="12" spans="3:10" ht="13.5" thickBot="1"/>
    <row r="13" spans="3:10" s="77" customFormat="1" ht="17.25" customHeight="1" thickBot="1">
      <c r="G13" s="78" t="s">
        <v>82</v>
      </c>
      <c r="H13" s="79">
        <v>2007</v>
      </c>
      <c r="I13" s="80">
        <v>2008</v>
      </c>
      <c r="J13" s="81" t="s">
        <v>83</v>
      </c>
    </row>
    <row r="14" spans="3:10">
      <c r="G14" s="82" t="s">
        <v>84</v>
      </c>
      <c r="H14" s="83">
        <v>2.4804807499999999</v>
      </c>
      <c r="I14" s="84">
        <v>2.7348036900000001</v>
      </c>
      <c r="J14" s="85">
        <f>I14/H14-1</f>
        <v>0.10252969711617399</v>
      </c>
    </row>
    <row r="15" spans="3:10">
      <c r="G15" s="86" t="s">
        <v>85</v>
      </c>
      <c r="H15" s="87">
        <v>8.7101801500000011</v>
      </c>
      <c r="I15" s="88">
        <v>5.1028898300000005</v>
      </c>
      <c r="J15" s="89">
        <f>I15/H15-1</f>
        <v>-0.41414646515663633</v>
      </c>
    </row>
    <row r="16" spans="3:10">
      <c r="G16" s="86" t="s">
        <v>86</v>
      </c>
      <c r="H16" s="87">
        <v>3.78749073</v>
      </c>
      <c r="I16" s="88">
        <v>8.7470451499999999</v>
      </c>
      <c r="J16" s="89">
        <f>I16/H16-1</f>
        <v>1.3094565171384591</v>
      </c>
    </row>
    <row r="17" spans="7:19">
      <c r="G17" s="86" t="s">
        <v>87</v>
      </c>
      <c r="H17" s="87">
        <v>8.4343892300000007</v>
      </c>
      <c r="I17" s="88">
        <v>2.1538753500000003</v>
      </c>
      <c r="J17" s="89">
        <f>I17/H17-1</f>
        <v>-0.7446317342886013</v>
      </c>
    </row>
    <row r="18" spans="7:19" ht="13.5" thickBot="1">
      <c r="G18" s="90" t="s">
        <v>88</v>
      </c>
      <c r="H18" s="91">
        <v>5.3477587699999996</v>
      </c>
      <c r="I18" s="92">
        <v>9.9016414000000008</v>
      </c>
      <c r="J18" s="93">
        <f>I18/H18-1</f>
        <v>0.85154974744681722</v>
      </c>
    </row>
    <row r="19" spans="7:19" ht="5.25" customHeight="1" thickBot="1">
      <c r="G19" s="94"/>
    </row>
    <row r="20" spans="7:19" ht="13.5" thickBot="1">
      <c r="G20" s="78" t="s">
        <v>82</v>
      </c>
      <c r="H20" s="79">
        <v>2007</v>
      </c>
      <c r="I20" s="80">
        <v>2008</v>
      </c>
      <c r="J20" s="81" t="s">
        <v>83</v>
      </c>
      <c r="L20" s="95" t="s">
        <v>82</v>
      </c>
      <c r="M20" s="96">
        <v>2007</v>
      </c>
      <c r="N20" s="97">
        <v>2008</v>
      </c>
      <c r="O20" s="96" t="s">
        <v>83</v>
      </c>
    </row>
    <row r="21" spans="7:19">
      <c r="G21" s="82" t="s">
        <v>84</v>
      </c>
      <c r="H21" s="83">
        <v>2.4804807499999999</v>
      </c>
      <c r="I21" s="84">
        <v>2.7348036900000001</v>
      </c>
      <c r="J21" s="85">
        <f>I21/H21-1</f>
        <v>0.10252969711617399</v>
      </c>
      <c r="L21" s="98" t="s">
        <v>84</v>
      </c>
      <c r="M21" s="99">
        <v>2.4804807499999999</v>
      </c>
      <c r="N21" s="100">
        <v>2.7348036900000001</v>
      </c>
      <c r="O21" s="101">
        <f>N21/M21-1</f>
        <v>0.10252969711617399</v>
      </c>
    </row>
    <row r="22" spans="7:19">
      <c r="G22" s="86" t="s">
        <v>85</v>
      </c>
      <c r="H22" s="87">
        <v>8.7101801500000011</v>
      </c>
      <c r="I22" s="88">
        <v>5.1028898300000005</v>
      </c>
      <c r="J22" s="89">
        <f>I22/H22-1</f>
        <v>-0.41414646515663633</v>
      </c>
      <c r="L22" s="98" t="s">
        <v>85</v>
      </c>
      <c r="M22" s="99">
        <v>8.7101801500000011</v>
      </c>
      <c r="N22" s="100">
        <v>5.1028898300000005</v>
      </c>
      <c r="O22" s="101">
        <f>N22/M22-1</f>
        <v>-0.41414646515663633</v>
      </c>
      <c r="S22" s="63" t="s">
        <v>34</v>
      </c>
    </row>
    <row r="23" spans="7:19">
      <c r="G23" s="86" t="s">
        <v>86</v>
      </c>
      <c r="H23" s="87">
        <v>3.78749073</v>
      </c>
      <c r="I23" s="88">
        <v>8.7470451499999999</v>
      </c>
      <c r="J23" s="102">
        <f>I23/H23-1</f>
        <v>1.3094565171384591</v>
      </c>
      <c r="L23" s="98" t="s">
        <v>86</v>
      </c>
      <c r="M23" s="99">
        <v>3.78749073</v>
      </c>
      <c r="N23" s="100">
        <v>8.7470451499999999</v>
      </c>
      <c r="O23" s="101">
        <f>N23/M23-1</f>
        <v>1.3094565171384591</v>
      </c>
    </row>
    <row r="24" spans="7:19">
      <c r="G24" s="86" t="s">
        <v>87</v>
      </c>
      <c r="H24" s="87">
        <v>8.4343892300000007</v>
      </c>
      <c r="I24" s="88">
        <v>2.1538753500000003</v>
      </c>
      <c r="J24" s="103">
        <f>I24/H24-1</f>
        <v>-0.7446317342886013</v>
      </c>
      <c r="L24" s="98" t="s">
        <v>87</v>
      </c>
      <c r="M24" s="99">
        <v>8.4343892300000007</v>
      </c>
      <c r="N24" s="100">
        <v>2.1538753500000003</v>
      </c>
      <c r="O24" s="101">
        <f>N24/M24-1</f>
        <v>-0.7446317342886013</v>
      </c>
    </row>
    <row r="25" spans="7:19" ht="13.5" thickBot="1">
      <c r="G25" s="90" t="s">
        <v>88</v>
      </c>
      <c r="H25" s="91">
        <v>5.3477587699999996</v>
      </c>
      <c r="I25" s="92">
        <v>9.9016414000000008</v>
      </c>
      <c r="J25" s="104">
        <f>I25/H25-1</f>
        <v>0.85154974744681722</v>
      </c>
      <c r="L25" s="98" t="s">
        <v>88</v>
      </c>
      <c r="M25" s="99">
        <v>5.3477587699999996</v>
      </c>
      <c r="N25" s="100">
        <v>9.9016414000000008</v>
      </c>
      <c r="O25" s="101">
        <f>N25/M25-1</f>
        <v>0.85154974744681722</v>
      </c>
    </row>
    <row r="26" spans="7:19">
      <c r="R26" s="63" t="s">
        <v>34</v>
      </c>
    </row>
    <row r="27" spans="7:19">
      <c r="L27" s="95" t="s">
        <v>82</v>
      </c>
      <c r="M27" s="96">
        <v>2007</v>
      </c>
      <c r="N27" s="97">
        <v>2008</v>
      </c>
      <c r="O27" s="105"/>
    </row>
    <row r="28" spans="7:19">
      <c r="L28" s="98" t="s">
        <v>84</v>
      </c>
      <c r="M28" s="106">
        <v>773.49776454519997</v>
      </c>
      <c r="N28" s="107">
        <v>782.51856769044002</v>
      </c>
      <c r="O28" s="105"/>
    </row>
    <row r="29" spans="7:19">
      <c r="L29" s="98" t="s">
        <v>85</v>
      </c>
      <c r="M29" s="106">
        <v>429.16330809178407</v>
      </c>
      <c r="N29" s="107">
        <v>435.49960084803303</v>
      </c>
      <c r="O29" s="105"/>
    </row>
    <row r="30" spans="7:19">
      <c r="L30" s="98" t="s">
        <v>86</v>
      </c>
      <c r="M30" s="106">
        <v>152.51</v>
      </c>
      <c r="N30" s="107">
        <v>154.49</v>
      </c>
      <c r="O30" s="105"/>
    </row>
    <row r="31" spans="7:19">
      <c r="L31" s="98" t="s">
        <v>87</v>
      </c>
      <c r="M31" s="106">
        <v>900.2369480535632</v>
      </c>
      <c r="N31" s="107">
        <v>920.54156258490002</v>
      </c>
      <c r="O31" s="105"/>
    </row>
    <row r="32" spans="7:19">
      <c r="L32" s="98" t="s">
        <v>88</v>
      </c>
      <c r="M32" s="106">
        <v>879.23896881584551</v>
      </c>
      <c r="N32" s="107">
        <v>880.16578677524831</v>
      </c>
      <c r="O32" s="105"/>
    </row>
    <row r="33" spans="12:28">
      <c r="R33" s="63" t="s">
        <v>34</v>
      </c>
    </row>
    <row r="34" spans="12:28">
      <c r="L34" s="95" t="s">
        <v>82</v>
      </c>
      <c r="M34" s="96">
        <v>2008</v>
      </c>
      <c r="N34" s="97" t="s">
        <v>21</v>
      </c>
      <c r="R34" s="63" t="s">
        <v>34</v>
      </c>
    </row>
    <row r="35" spans="12:28">
      <c r="L35" s="98" t="s">
        <v>84</v>
      </c>
      <c r="M35" s="106">
        <f>N28</f>
        <v>782.51856769044002</v>
      </c>
      <c r="N35" s="108">
        <f>N28/M28-1</f>
        <v>1.1662351927473447E-2</v>
      </c>
    </row>
    <row r="36" spans="12:28">
      <c r="L36" s="98" t="s">
        <v>85</v>
      </c>
      <c r="M36" s="106">
        <f>N29</f>
        <v>435.49960084803303</v>
      </c>
      <c r="N36" s="108">
        <f>N29/M29-1</f>
        <v>1.4764292838598925E-2</v>
      </c>
    </row>
    <row r="37" spans="12:28">
      <c r="L37" s="98" t="s">
        <v>86</v>
      </c>
      <c r="M37" s="106">
        <f>N30</f>
        <v>154.49</v>
      </c>
      <c r="N37" s="108">
        <f>N30/M30-1</f>
        <v>1.2982755229165477E-2</v>
      </c>
    </row>
    <row r="38" spans="12:28">
      <c r="L38" s="98" t="s">
        <v>87</v>
      </c>
      <c r="M38" s="106">
        <f>N31</f>
        <v>920.54156258490002</v>
      </c>
      <c r="N38" s="108">
        <f>N31/M31-1</f>
        <v>2.2554744698313201E-2</v>
      </c>
    </row>
    <row r="39" spans="12:28">
      <c r="L39" s="98" t="s">
        <v>88</v>
      </c>
      <c r="M39" s="106">
        <f>N32</f>
        <v>880.16578677524831</v>
      </c>
      <c r="N39" s="108">
        <f>N32/M32-1</f>
        <v>1.0541138328423738E-3</v>
      </c>
    </row>
    <row r="41" spans="12:28">
      <c r="M41" s="109">
        <v>9.5</v>
      </c>
    </row>
    <row r="42" spans="12:28">
      <c r="M42" s="109">
        <v>10.49</v>
      </c>
    </row>
    <row r="43" spans="12:28">
      <c r="M43" s="110">
        <f>M42/M41-1</f>
        <v>0.10421052631578953</v>
      </c>
    </row>
    <row r="45" spans="12:28"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</row>
    <row r="46" spans="12:28"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</row>
    <row r="47" spans="12:28">
      <c r="Q47" s="57"/>
      <c r="R47" s="57"/>
      <c r="S47" s="57"/>
      <c r="T47" s="57"/>
      <c r="U47" s="57"/>
      <c r="V47" s="57" t="s">
        <v>4</v>
      </c>
      <c r="W47" s="57"/>
      <c r="X47" s="57"/>
      <c r="Y47" s="57"/>
      <c r="Z47" s="57"/>
      <c r="AA47" s="57"/>
      <c r="AB47" s="57"/>
    </row>
    <row r="48" spans="12:28" ht="26.25" customHeight="1">
      <c r="Q48" s="57"/>
      <c r="R48" s="57"/>
      <c r="S48" s="57"/>
      <c r="T48" s="57"/>
      <c r="U48" s="57"/>
      <c r="V48" s="111">
        <v>0.1</v>
      </c>
      <c r="W48" s="57"/>
      <c r="X48" s="57"/>
      <c r="Y48" s="57"/>
      <c r="Z48" s="57"/>
      <c r="AA48" s="57"/>
      <c r="AB48" s="57"/>
    </row>
    <row r="49" spans="17:28">
      <c r="Q49" s="57"/>
      <c r="R49" s="57"/>
      <c r="S49" s="57"/>
      <c r="T49" s="57" t="s">
        <v>89</v>
      </c>
      <c r="U49" s="57"/>
      <c r="V49" s="57"/>
      <c r="W49" s="57"/>
      <c r="X49" s="57" t="s">
        <v>90</v>
      </c>
      <c r="Y49" s="57"/>
      <c r="Z49" s="57"/>
      <c r="AA49" s="57"/>
      <c r="AB49" s="57"/>
    </row>
    <row r="50" spans="17:28" ht="30.75" customHeight="1"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</row>
    <row r="51" spans="17:28"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</row>
    <row r="52" spans="17:28"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</row>
    <row r="53" spans="17:28"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</row>
    <row r="54" spans="17:28"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</row>
    <row r="55" spans="17:28"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</row>
    <row r="56" spans="17:28"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</row>
    <row r="57" spans="17:28"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</row>
    <row r="58" spans="17:28"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</row>
    <row r="59" spans="17:28"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</row>
    <row r="60" spans="17:28"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</row>
    <row r="61" spans="17:28"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</row>
    <row r="62" spans="17:28"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</row>
    <row r="63" spans="17:28"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</row>
    <row r="64" spans="17:28"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</row>
    <row r="65" spans="17:28"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</row>
    <row r="66" spans="17:28"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66" enableFormatConditionsCalculation="0">
    <tabColor indexed="42"/>
  </sheetPr>
  <dimension ref="C6:AY31"/>
  <sheetViews>
    <sheetView showGridLines="0" topLeftCell="Q64" workbookViewId="0">
      <selection activeCell="R62" sqref="R62"/>
    </sheetView>
  </sheetViews>
  <sheetFormatPr defaultRowHeight="12.75"/>
  <cols>
    <col min="3" max="3" width="11.85546875" bestFit="1" customWidth="1"/>
    <col min="4" max="19" width="4" bestFit="1" customWidth="1"/>
  </cols>
  <sheetData>
    <row r="6" spans="3:51">
      <c r="C6" s="61"/>
      <c r="D6" s="131">
        <v>2005</v>
      </c>
      <c r="E6" s="131"/>
      <c r="F6" s="131"/>
      <c r="G6" s="131"/>
      <c r="H6" s="131">
        <v>2006</v>
      </c>
      <c r="I6" s="131"/>
      <c r="J6" s="131"/>
      <c r="K6" s="131"/>
      <c r="L6" s="131">
        <v>2007</v>
      </c>
      <c r="M6" s="131"/>
      <c r="N6" s="131"/>
      <c r="O6" s="131"/>
      <c r="P6" s="131">
        <v>2008</v>
      </c>
      <c r="Q6" s="131"/>
      <c r="R6" s="131"/>
      <c r="S6" s="131"/>
      <c r="AL6" s="61"/>
      <c r="AM6" s="61" t="s">
        <v>30</v>
      </c>
      <c r="AN6" s="61" t="s">
        <v>31</v>
      </c>
      <c r="AO6" s="61" t="s">
        <v>32</v>
      </c>
      <c r="AP6" s="61" t="s">
        <v>33</v>
      </c>
      <c r="AU6" s="61"/>
      <c r="AV6" s="61" t="s">
        <v>30</v>
      </c>
      <c r="AW6" s="61" t="s">
        <v>31</v>
      </c>
      <c r="AX6" s="61" t="s">
        <v>32</v>
      </c>
      <c r="AY6" s="61" t="s">
        <v>33</v>
      </c>
    </row>
    <row r="7" spans="3:51">
      <c r="C7" s="61"/>
      <c r="D7" s="61" t="s">
        <v>30</v>
      </c>
      <c r="E7" s="61" t="s">
        <v>31</v>
      </c>
      <c r="F7" s="61" t="s">
        <v>32</v>
      </c>
      <c r="G7" s="61" t="s">
        <v>33</v>
      </c>
      <c r="H7" s="61" t="s">
        <v>30</v>
      </c>
      <c r="I7" s="61" t="s">
        <v>31</v>
      </c>
      <c r="J7" s="61" t="s">
        <v>32</v>
      </c>
      <c r="K7" s="61" t="s">
        <v>33</v>
      </c>
      <c r="L7" s="61" t="s">
        <v>30</v>
      </c>
      <c r="M7" s="61" t="s">
        <v>31</v>
      </c>
      <c r="N7" s="61" t="s">
        <v>32</v>
      </c>
      <c r="O7" s="61" t="s">
        <v>33</v>
      </c>
      <c r="P7" s="61" t="s">
        <v>30</v>
      </c>
      <c r="Q7" s="61" t="s">
        <v>31</v>
      </c>
      <c r="R7" s="61" t="s">
        <v>32</v>
      </c>
      <c r="S7" s="61" t="s">
        <v>33</v>
      </c>
      <c r="W7" s="61"/>
      <c r="X7" s="61" t="s">
        <v>30</v>
      </c>
      <c r="Y7" s="61" t="s">
        <v>31</v>
      </c>
      <c r="Z7" s="61" t="s">
        <v>32</v>
      </c>
      <c r="AA7" s="61" t="s">
        <v>33</v>
      </c>
      <c r="AL7" s="112">
        <v>2005</v>
      </c>
      <c r="AM7" s="62">
        <v>329</v>
      </c>
      <c r="AN7" s="62">
        <v>343.2</v>
      </c>
      <c r="AO7" s="62">
        <v>321.35000000000002</v>
      </c>
      <c r="AP7" s="62">
        <v>346.05</v>
      </c>
      <c r="AU7" s="112">
        <v>2008</v>
      </c>
      <c r="AV7" s="62">
        <v>455</v>
      </c>
      <c r="AW7" s="62">
        <v>429.55</v>
      </c>
      <c r="AX7" s="62">
        <v>427.71685000000014</v>
      </c>
      <c r="AY7" s="62">
        <v>412</v>
      </c>
    </row>
    <row r="8" spans="3:51">
      <c r="C8" s="61" t="s">
        <v>91</v>
      </c>
      <c r="D8" s="62">
        <v>329</v>
      </c>
      <c r="E8" s="62">
        <v>343.2</v>
      </c>
      <c r="F8" s="62">
        <v>321.35000000000002</v>
      </c>
      <c r="G8" s="62">
        <v>346.05</v>
      </c>
      <c r="H8" s="62">
        <v>310</v>
      </c>
      <c r="I8" s="62">
        <v>351.75</v>
      </c>
      <c r="J8" s="62">
        <v>332.75</v>
      </c>
      <c r="K8" s="62">
        <v>352.7</v>
      </c>
      <c r="L8" s="62">
        <v>323.25063469108704</v>
      </c>
      <c r="M8" s="62">
        <v>356</v>
      </c>
      <c r="N8" s="62">
        <v>333</v>
      </c>
      <c r="O8" s="62">
        <v>370</v>
      </c>
      <c r="P8" s="62">
        <v>340</v>
      </c>
      <c r="Q8" s="62">
        <v>365</v>
      </c>
      <c r="R8" s="62">
        <v>345</v>
      </c>
      <c r="S8" s="62">
        <v>366</v>
      </c>
      <c r="U8" s="71"/>
      <c r="V8" s="71"/>
      <c r="W8" s="112">
        <v>2005</v>
      </c>
      <c r="X8" s="62">
        <v>329</v>
      </c>
      <c r="Y8" s="62">
        <v>343.2</v>
      </c>
      <c r="Z8" s="62">
        <v>321.35000000000002</v>
      </c>
      <c r="AA8" s="62">
        <v>346.05</v>
      </c>
      <c r="AL8" s="112">
        <v>2006</v>
      </c>
      <c r="AM8" s="62">
        <v>361.9</v>
      </c>
      <c r="AN8" s="62">
        <v>355</v>
      </c>
      <c r="AO8" s="62">
        <v>353.48500000000001</v>
      </c>
      <c r="AP8" s="62">
        <v>365</v>
      </c>
      <c r="AU8" s="112">
        <v>2007</v>
      </c>
      <c r="AV8" s="62">
        <v>398.09</v>
      </c>
      <c r="AW8" s="62">
        <v>390.5</v>
      </c>
      <c r="AX8" s="62">
        <v>388.83350000000007</v>
      </c>
      <c r="AY8" s="62">
        <v>390</v>
      </c>
    </row>
    <row r="9" spans="3:51">
      <c r="W9" s="112">
        <v>2006</v>
      </c>
      <c r="X9" s="62">
        <v>222</v>
      </c>
      <c r="Y9" s="62">
        <v>351.75</v>
      </c>
      <c r="Z9" s="62">
        <v>300</v>
      </c>
      <c r="AA9" s="62">
        <v>352.7</v>
      </c>
      <c r="AL9" s="112">
        <v>2007</v>
      </c>
      <c r="AM9" s="62">
        <v>398.09</v>
      </c>
      <c r="AN9" s="62">
        <v>390.5</v>
      </c>
      <c r="AO9" s="62">
        <v>388.83350000000007</v>
      </c>
      <c r="AP9" s="62">
        <v>390</v>
      </c>
      <c r="AU9" s="112">
        <v>2006</v>
      </c>
      <c r="AV9" s="62">
        <v>361.9</v>
      </c>
      <c r="AW9" s="62">
        <v>355</v>
      </c>
      <c r="AX9" s="62">
        <v>353.48500000000001</v>
      </c>
      <c r="AY9" s="62">
        <v>365</v>
      </c>
    </row>
    <row r="10" spans="3:51">
      <c r="W10" s="112">
        <v>2007</v>
      </c>
      <c r="X10" s="62">
        <v>323.25063469108704</v>
      </c>
      <c r="Y10" s="62">
        <v>356</v>
      </c>
      <c r="Z10" s="62">
        <v>313</v>
      </c>
      <c r="AA10" s="62">
        <v>322</v>
      </c>
      <c r="AL10" s="112">
        <v>2008</v>
      </c>
      <c r="AM10" s="62">
        <v>455</v>
      </c>
      <c r="AN10" s="62">
        <v>429.55</v>
      </c>
      <c r="AO10" s="62">
        <v>427.71685000000014</v>
      </c>
      <c r="AP10" s="62">
        <v>412</v>
      </c>
      <c r="AU10" s="112">
        <v>2005</v>
      </c>
      <c r="AV10" s="62">
        <v>329</v>
      </c>
      <c r="AW10" s="62">
        <v>343.2</v>
      </c>
      <c r="AX10" s="62">
        <v>321.35000000000002</v>
      </c>
      <c r="AY10" s="62">
        <v>346.05</v>
      </c>
    </row>
    <row r="11" spans="3:51">
      <c r="W11" s="112">
        <v>2008</v>
      </c>
      <c r="X11" s="62">
        <v>340</v>
      </c>
      <c r="Y11" s="62">
        <v>320</v>
      </c>
      <c r="Z11" s="62">
        <v>345</v>
      </c>
      <c r="AA11" s="62">
        <v>320</v>
      </c>
    </row>
    <row r="12" spans="3:51">
      <c r="W12" s="109"/>
    </row>
    <row r="13" spans="3:51">
      <c r="W13" s="71"/>
    </row>
    <row r="14" spans="3:51">
      <c r="W14" s="71"/>
    </row>
    <row r="15" spans="3:51">
      <c r="W15" s="71"/>
    </row>
    <row r="16" spans="3:51">
      <c r="W16" s="71"/>
    </row>
    <row r="17" spans="15:27">
      <c r="W17" s="71"/>
    </row>
    <row r="18" spans="15:27">
      <c r="W18" s="71"/>
    </row>
    <row r="19" spans="15:27">
      <c r="W19" s="71"/>
    </row>
    <row r="20" spans="15:27">
      <c r="O20" t="s">
        <v>34</v>
      </c>
    </row>
    <row r="25" spans="15:27">
      <c r="W25" s="61"/>
      <c r="X25" s="61" t="s">
        <v>30</v>
      </c>
      <c r="Y25" s="61" t="s">
        <v>31</v>
      </c>
      <c r="Z25" s="61" t="s">
        <v>32</v>
      </c>
      <c r="AA25" s="61" t="s">
        <v>33</v>
      </c>
    </row>
    <row r="26" spans="15:27">
      <c r="W26" s="112">
        <v>2007</v>
      </c>
      <c r="X26" s="62">
        <v>250</v>
      </c>
      <c r="Y26" s="62">
        <v>333</v>
      </c>
      <c r="Z26" s="62">
        <v>300</v>
      </c>
      <c r="AA26" s="62">
        <v>352.7</v>
      </c>
    </row>
    <row r="27" spans="15:27">
      <c r="W27" s="112">
        <v>2008</v>
      </c>
      <c r="X27" s="62">
        <v>323.25063469108704</v>
      </c>
      <c r="Y27" s="62">
        <v>356</v>
      </c>
      <c r="Z27" s="62">
        <v>313</v>
      </c>
      <c r="AA27" s="62">
        <v>322</v>
      </c>
    </row>
    <row r="28" spans="15:27">
      <c r="W28" s="113" t="s">
        <v>92</v>
      </c>
      <c r="X28" s="114">
        <f>X27/X26-1</f>
        <v>0.29300253876434823</v>
      </c>
      <c r="Y28" s="114">
        <f>Y27/Y26-1</f>
        <v>6.9069069069069178E-2</v>
      </c>
      <c r="Z28" s="114">
        <f>Z27/Z26-1</f>
        <v>4.3333333333333224E-2</v>
      </c>
      <c r="AA28" s="114">
        <f>AA27/AA26-1</f>
        <v>-8.7042812588602136E-2</v>
      </c>
    </row>
    <row r="29" spans="15:27">
      <c r="W29" s="113" t="s">
        <v>92</v>
      </c>
      <c r="X29" s="62">
        <f>X27-X26</f>
        <v>73.250634691087043</v>
      </c>
      <c r="Y29" s="62">
        <f>Y27-Y26</f>
        <v>23</v>
      </c>
      <c r="Z29" s="62">
        <f>Z27-Z26</f>
        <v>13</v>
      </c>
      <c r="AA29" s="62">
        <f>AA27-AA26</f>
        <v>-30.699999999999989</v>
      </c>
    </row>
    <row r="31" spans="15:27">
      <c r="U31" s="115"/>
    </row>
  </sheetData>
  <mergeCells count="4">
    <mergeCell ref="L6:O6"/>
    <mergeCell ref="P6:S6"/>
    <mergeCell ref="D6:G6"/>
    <mergeCell ref="H6:K6"/>
  </mergeCells>
  <phoneticPr fontId="4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28h</vt:lpstr>
      <vt:lpstr>29</vt:lpstr>
      <vt:lpstr>29a</vt:lpstr>
      <vt:lpstr>29b</vt:lpstr>
      <vt:lpstr>29c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2009-02-10T15:16:47Z</dcterms:created>
  <dcterms:modified xsi:type="dcterms:W3CDTF">2009-02-21T20:22:44Z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